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ämäTyökirja"/>
  <mc:AlternateContent xmlns:mc="http://schemas.openxmlformats.org/markup-compatibility/2006">
    <mc:Choice Requires="x15">
      <x15ac:absPath xmlns:x15ac="http://schemas.microsoft.com/office/spreadsheetml/2010/11/ac" url="C:\Users\jartu\Downloads\"/>
    </mc:Choice>
  </mc:AlternateContent>
  <xr:revisionPtr revIDLastSave="0" documentId="13_ncr:1_{52E8A78F-31DF-41CA-B9A2-F310E2E9CC0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öytäkirja" sheetId="1" r:id="rId1"/>
    <sheet name="Tulostaulu" sheetId="2" r:id="rId2"/>
    <sheet name="Ohjeet" sheetId="3" r:id="rId3"/>
    <sheet name="Malli" sheetId="8" r:id="rId4"/>
    <sheet name="Ohje" sheetId="4" state="hidden" r:id="rId5"/>
  </sheets>
  <definedNames>
    <definedName name="M" localSheetId="3">Malli!$A$1:$A$8</definedName>
    <definedName name="M">Pöytäkirja!$A$1:$A$8</definedName>
    <definedName name="M20v" localSheetId="3">Malli!$E$1:$E$8</definedName>
    <definedName name="M20v">Pöytäkirja!$E$1:$E$8</definedName>
    <definedName name="M23v" localSheetId="3">Malli!$F$1:$F$8</definedName>
    <definedName name="M23v">Pöytäkirja!$F$1:$F$8</definedName>
    <definedName name="N" localSheetId="3">Malli!$B$1:$B$8</definedName>
    <definedName name="N">Pöytäkirja!$B$1:$B$8</definedName>
    <definedName name="N20v" localSheetId="3">Malli!$G$1:$G$8</definedName>
    <definedName name="N20v">Pöytäkirja!$G$1:$G$8</definedName>
    <definedName name="N23v" localSheetId="3">Malli!$H$1:$H$8</definedName>
    <definedName name="N23v">Pöytäkirja!$H$1:$H$8</definedName>
    <definedName name="P15v" localSheetId="3">Malli!$I$1:$I$8</definedName>
    <definedName name="P15v">Pöytäkirja!$I$1:$I$8</definedName>
    <definedName name="P17v" localSheetId="3">Malli!$C$1:$C$8</definedName>
    <definedName name="P17v">Pöytäkirja!$C$1:$C$8</definedName>
    <definedName name="T15v" localSheetId="3">Malli!$J$1:$J$8</definedName>
    <definedName name="T15v">Pöytäkirja!$J$1:$J$8</definedName>
    <definedName name="T17v" localSheetId="3">Malli!$D$1:$D$8</definedName>
    <definedName name="T17v">Pöytäkirja!$D$1:$D$8</definedName>
    <definedName name="_xlnm.Print_Area" localSheetId="3">Malli!$L$1:$AM$29</definedName>
    <definedName name="_xlnm.Print_Area">Pöytäkirja!$L$1:$AM$29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0" i="1" l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C19" i="2"/>
  <c r="E18" i="2"/>
  <c r="D18" i="2"/>
  <c r="C18" i="2"/>
  <c r="AM24" i="8"/>
  <c r="AH24" i="8"/>
  <c r="AC24" i="8"/>
  <c r="AJ24" i="8" s="1"/>
  <c r="AM23" i="8"/>
  <c r="AH23" i="8"/>
  <c r="AC23" i="8"/>
  <c r="AJ23" i="8" s="1"/>
  <c r="AM22" i="8"/>
  <c r="AJ22" i="8"/>
  <c r="AH22" i="8"/>
  <c r="AC22" i="8"/>
  <c r="AM21" i="8"/>
  <c r="AH21" i="8"/>
  <c r="AC21" i="8"/>
  <c r="AJ21" i="8" s="1"/>
  <c r="AM20" i="8"/>
  <c r="AH20" i="8"/>
  <c r="AC20" i="8"/>
  <c r="AJ20" i="8" s="1"/>
  <c r="AH19" i="8"/>
  <c r="AJ19" i="8" s="1"/>
  <c r="AM19" i="8" s="1"/>
  <c r="AC19" i="8"/>
  <c r="AH18" i="8"/>
  <c r="AC18" i="8"/>
  <c r="AJ18" i="8" s="1"/>
  <c r="AM18" i="8" s="1"/>
  <c r="AH17" i="8"/>
  <c r="AC17" i="8"/>
  <c r="AH16" i="8"/>
  <c r="AC16" i="8"/>
  <c r="AJ16" i="8" s="1"/>
  <c r="AM16" i="8" s="1"/>
  <c r="AH15" i="8"/>
  <c r="AC15" i="8"/>
  <c r="AH14" i="8"/>
  <c r="AC14" i="8"/>
  <c r="AH13" i="8"/>
  <c r="AJ13" i="8" s="1"/>
  <c r="AM13" i="8" s="1"/>
  <c r="AC13" i="8"/>
  <c r="AH12" i="8"/>
  <c r="AC12" i="8"/>
  <c r="AH11" i="8"/>
  <c r="AC11" i="8"/>
  <c r="AJ11" i="8" s="1"/>
  <c r="AM11" i="8" s="1"/>
  <c r="AH10" i="8"/>
  <c r="AJ10" i="8" s="1"/>
  <c r="AM10" i="8" s="1"/>
  <c r="AC10" i="8"/>
  <c r="AJ15" i="8" l="1"/>
  <c r="AM15" i="8" s="1"/>
  <c r="AJ12" i="8"/>
  <c r="AM12" i="8" s="1"/>
  <c r="AJ14" i="8"/>
  <c r="AM14" i="8" s="1"/>
  <c r="AJ17" i="8"/>
  <c r="AM17" i="8" s="1"/>
  <c r="B12" i="2" l="1"/>
  <c r="B13" i="2"/>
  <c r="B14" i="2"/>
  <c r="B15" i="2"/>
  <c r="B16" i="2"/>
  <c r="B7" i="2"/>
  <c r="B8" i="2"/>
  <c r="B9" i="2"/>
  <c r="B10" i="2"/>
  <c r="B11" i="2"/>
  <c r="AM20" i="1"/>
  <c r="AM21" i="1"/>
  <c r="AM22" i="1"/>
  <c r="AM23" i="1"/>
  <c r="AM24" i="1"/>
  <c r="D16" i="2" l="1"/>
  <c r="C16" i="2"/>
  <c r="A16" i="2"/>
  <c r="D15" i="2"/>
  <c r="C15" i="2"/>
  <c r="A15" i="2"/>
  <c r="D14" i="2"/>
  <c r="C14" i="2"/>
  <c r="A14" i="2"/>
  <c r="D13" i="2"/>
  <c r="C13" i="2"/>
  <c r="A13" i="2"/>
  <c r="D12" i="2"/>
  <c r="C12" i="2"/>
  <c r="A12" i="2"/>
  <c r="D11" i="2"/>
  <c r="C11" i="2"/>
  <c r="A11" i="2"/>
  <c r="D10" i="2"/>
  <c r="C10" i="2"/>
  <c r="A10" i="2"/>
  <c r="D9" i="2"/>
  <c r="C9" i="2"/>
  <c r="A9" i="2"/>
  <c r="D8" i="2"/>
  <c r="C8" i="2"/>
  <c r="A8" i="2"/>
  <c r="D7" i="2"/>
  <c r="C7" i="2"/>
  <c r="A7" i="2"/>
  <c r="D6" i="2"/>
  <c r="C6" i="2"/>
  <c r="A6" i="2"/>
  <c r="D5" i="2"/>
  <c r="C5" i="2"/>
  <c r="A5" i="2"/>
  <c r="D4" i="2"/>
  <c r="C4" i="2"/>
  <c r="A4" i="2"/>
  <c r="D3" i="2"/>
  <c r="C3" i="2"/>
  <c r="A3" i="2"/>
  <c r="D2" i="2"/>
  <c r="C2" i="2"/>
  <c r="A2" i="2"/>
  <c r="F16" i="2"/>
  <c r="AC24" i="1"/>
  <c r="F15" i="2"/>
  <c r="AC23" i="1"/>
  <c r="F14" i="2"/>
  <c r="AC22" i="1"/>
  <c r="E14" i="2" s="1"/>
  <c r="F13" i="2"/>
  <c r="AC21" i="1"/>
  <c r="E13" i="2" s="1"/>
  <c r="F12" i="2"/>
  <c r="AC20" i="1"/>
  <c r="F11" i="2"/>
  <c r="AC19" i="1"/>
  <c r="F10" i="2"/>
  <c r="AC18" i="1"/>
  <c r="E10" i="2" s="1"/>
  <c r="F9" i="2"/>
  <c r="AC17" i="1"/>
  <c r="E9" i="2" s="1"/>
  <c r="F8" i="2"/>
  <c r="AC16" i="1"/>
  <c r="F7" i="2"/>
  <c r="AC15" i="1"/>
  <c r="F6" i="2"/>
  <c r="AC14" i="1"/>
  <c r="F5" i="2"/>
  <c r="AC13" i="1"/>
  <c r="E5" i="2" s="1"/>
  <c r="F4" i="2"/>
  <c r="AC12" i="1"/>
  <c r="F3" i="2"/>
  <c r="AC11" i="1"/>
  <c r="F2" i="2"/>
  <c r="AC10" i="1"/>
  <c r="E2" i="2" s="1"/>
  <c r="AJ11" i="1" l="1"/>
  <c r="AM11" i="1" s="1"/>
  <c r="AJ14" i="1"/>
  <c r="AM14" i="1" s="1"/>
  <c r="AJ20" i="1"/>
  <c r="G12" i="2" s="1"/>
  <c r="AJ23" i="1"/>
  <c r="G15" i="2" s="1"/>
  <c r="AJ12" i="1"/>
  <c r="AM12" i="1" s="1"/>
  <c r="AJ15" i="1"/>
  <c r="AM15" i="1" s="1"/>
  <c r="AJ24" i="1"/>
  <c r="G16" i="2" s="1"/>
  <c r="E16" i="2"/>
  <c r="AJ16" i="1"/>
  <c r="AM16" i="1" s="1"/>
  <c r="AJ19" i="1"/>
  <c r="E11" i="2"/>
  <c r="E12" i="2"/>
  <c r="E8" i="2"/>
  <c r="E6" i="2"/>
  <c r="E4" i="2"/>
  <c r="E3" i="2"/>
  <c r="E15" i="2"/>
  <c r="AJ10" i="1"/>
  <c r="AM10" i="1" s="1"/>
  <c r="AJ13" i="1"/>
  <c r="AM13" i="1" s="1"/>
  <c r="AJ22" i="1"/>
  <c r="G14" i="2" s="1"/>
  <c r="E7" i="2"/>
  <c r="AJ17" i="1"/>
  <c r="AM17" i="1" s="1"/>
  <c r="AJ18" i="1"/>
  <c r="AM18" i="1" s="1"/>
  <c r="AJ21" i="1"/>
  <c r="G13" i="2" s="1"/>
  <c r="G4" i="2" l="1"/>
  <c r="G6" i="2"/>
  <c r="G11" i="2"/>
  <c r="AM19" i="1"/>
  <c r="G7" i="2"/>
  <c r="G10" i="2"/>
  <c r="G8" i="2"/>
  <c r="G3" i="2"/>
  <c r="G9" i="2"/>
  <c r="G5" i="2"/>
  <c r="G2" i="2"/>
  <c r="B3" i="2" l="1"/>
  <c r="B2" i="2"/>
  <c r="B5" i="2"/>
  <c r="B4" i="2"/>
  <c r="B6" i="2"/>
  <c r="P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Jarno Fabritius</author>
  </authors>
  <commentList>
    <comment ref="K7" authorId="0" shapeId="0" xr:uid="{5F405EA6-A19B-4A42-BDEB-80A0F48CA474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Suomisport ID on käytettävä, jotta digitaaliluku onnistuu</t>
        </r>
      </text>
    </comment>
    <comment ref="Y8" authorId="0" shapeId="0" xr:uid="{CB523BCF-50FB-4747-B8AA-2B27D4DB0380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Käytä seuralyhennettä</t>
        </r>
      </text>
    </comment>
    <comment ref="W9" authorId="0" shapeId="0" xr:uid="{53C5DDDC-D2AC-4086-A74B-6081899609A0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Käytä ,(pilkku)-merkkiä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Jarno Fabritius</author>
  </authors>
  <commentList>
    <comment ref="K7" authorId="0" shapeId="0" xr:uid="{D145FCEE-9AE0-412F-BFBE-167A4482E7C0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Suomisport ID on käytettävä, jotta digitaaliluku onnistuu</t>
        </r>
      </text>
    </comment>
    <comment ref="Y8" authorId="0" shapeId="0" xr:uid="{326F18EC-BC0C-4CF5-839D-0CAA4244F702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Käytä seuralyhennettä</t>
        </r>
      </text>
    </comment>
    <comment ref="W9" authorId="0" shapeId="0" xr:uid="{6B3C0808-717F-42E3-8097-25E8BA60D9A4}">
      <text>
        <r>
          <rPr>
            <b/>
            <sz val="9"/>
            <color indexed="81"/>
            <rFont val="Tahoma"/>
            <family val="2"/>
          </rPr>
          <t>Jarno Fabritius:</t>
        </r>
        <r>
          <rPr>
            <sz val="9"/>
            <color indexed="81"/>
            <rFont val="Tahoma"/>
            <family val="2"/>
          </rPr>
          <t xml:space="preserve">
Käytä ,(pilkku)-merkkiä</t>
        </r>
      </text>
    </comment>
  </commentList>
</comments>
</file>

<file path=xl/sharedStrings.xml><?xml version="1.0" encoding="utf-8"?>
<sst xmlns="http://schemas.openxmlformats.org/spreadsheetml/2006/main" count="405" uniqueCount="142">
  <si>
    <t>60 kg</t>
  </si>
  <si>
    <t>48 kg</t>
  </si>
  <si>
    <t>56 kg</t>
  </si>
  <si>
    <t>44 kg</t>
  </si>
  <si>
    <t>Suomen Painonnostoliitto</t>
  </si>
  <si>
    <t>PAINONNOSTON  KILPAILUPÖYTÄKIRJA</t>
  </si>
  <si>
    <t>65 kg</t>
  </si>
  <si>
    <t>53 kg</t>
  </si>
  <si>
    <t>Valimotie 10, 00380 Helsinki</t>
  </si>
  <si>
    <t>71 kg</t>
  </si>
  <si>
    <t>58 kg</t>
  </si>
  <si>
    <t>79 kg</t>
  </si>
  <si>
    <t>63 kg</t>
  </si>
  <si>
    <t>tulokset@painonnosto.fi</t>
  </si>
  <si>
    <t>88 kg</t>
  </si>
  <si>
    <t>69 kg</t>
  </si>
  <si>
    <t>94 kg</t>
  </si>
  <si>
    <t>77 kg</t>
  </si>
  <si>
    <t>110 kg</t>
  </si>
  <si>
    <t>86 kg</t>
  </si>
  <si>
    <t>SPORT ID</t>
  </si>
  <si>
    <t>Arpa nr.</t>
  </si>
  <si>
    <t>Ikä-ryhmät</t>
  </si>
  <si>
    <t>Yhteis-</t>
  </si>
  <si>
    <t>Sinclair coefficients</t>
  </si>
  <si>
    <t>Q-points</t>
  </si>
  <si>
    <t>+110 kg</t>
  </si>
  <si>
    <t>+86 kg</t>
  </si>
  <si>
    <t>+94 kg</t>
  </si>
  <si>
    <t>+77 kg</t>
  </si>
  <si>
    <t>Ta-so</t>
  </si>
  <si>
    <t>Sarja kg</t>
  </si>
  <si>
    <t>Paino</t>
  </si>
  <si>
    <t>Synt.</t>
  </si>
  <si>
    <t xml:space="preserve">        Tempaus  kg</t>
  </si>
  <si>
    <t>Si-ja</t>
  </si>
  <si>
    <t xml:space="preserve">           Työntö    kg</t>
  </si>
  <si>
    <t>Si- ja</t>
  </si>
  <si>
    <t>tulos</t>
  </si>
  <si>
    <t>Si</t>
  </si>
  <si>
    <t xml:space="preserve"> </t>
  </si>
  <si>
    <t>Nimi</t>
  </si>
  <si>
    <t>kg</t>
  </si>
  <si>
    <t>vuosi</t>
  </si>
  <si>
    <t>Seura</t>
  </si>
  <si>
    <t xml:space="preserve">   1.</t>
  </si>
  <si>
    <t xml:space="preserve">   2.</t>
  </si>
  <si>
    <t xml:space="preserve">  3.</t>
  </si>
  <si>
    <t>Tulos</t>
  </si>
  <si>
    <t xml:space="preserve">    1.</t>
  </si>
  <si>
    <t>2.</t>
  </si>
  <si>
    <t xml:space="preserve">   3.</t>
  </si>
  <si>
    <t xml:space="preserve">  kg.</t>
  </si>
  <si>
    <t>ja</t>
  </si>
  <si>
    <t>pisteet</t>
  </si>
  <si>
    <t>M</t>
  </si>
  <si>
    <t>pk</t>
  </si>
  <si>
    <t>Test</t>
  </si>
  <si>
    <t>jv</t>
  </si>
  <si>
    <t>2002</t>
  </si>
  <si>
    <t>M20v</t>
  </si>
  <si>
    <t>ks</t>
  </si>
  <si>
    <t>2005</t>
  </si>
  <si>
    <t>P17v</t>
  </si>
  <si>
    <t>kv</t>
  </si>
  <si>
    <t>2012</t>
  </si>
  <si>
    <t>N</t>
  </si>
  <si>
    <t>N23v</t>
  </si>
  <si>
    <t>N20v</t>
  </si>
  <si>
    <t>T17v</t>
  </si>
  <si>
    <t>2008</t>
  </si>
  <si>
    <t>Sihteeri:</t>
  </si>
  <si>
    <t>Etunimi Sukunimi+tuomariluokka</t>
  </si>
  <si>
    <t xml:space="preserve">  Etunimi Sukunimi+tuomariluokka</t>
  </si>
  <si>
    <t>Kilpailun johtaja:</t>
  </si>
  <si>
    <t>TC:</t>
  </si>
  <si>
    <t>CM:</t>
  </si>
  <si>
    <t xml:space="preserve">Kisakello: </t>
  </si>
  <si>
    <t>M/N</t>
  </si>
  <si>
    <t>Tempaus</t>
  </si>
  <si>
    <t>Tyonto</t>
  </si>
  <si>
    <t>Yhteistulos</t>
  </si>
  <si>
    <t>Tuomarit:</t>
  </si>
  <si>
    <t>Q-points for weightlifting perfomances</t>
  </si>
  <si>
    <t>https://huebner.shinyapps.io/Qpoints/</t>
  </si>
  <si>
    <t>*75</t>
  </si>
  <si>
    <t>*76</t>
  </si>
  <si>
    <t>Ennätykset:</t>
  </si>
  <si>
    <t>Muokattu pudotusvalikko T17 ja P17 oikeaan muotoon T17v ja P17v</t>
  </si>
  <si>
    <t>Nyt taulukko löytää painoluokat ja näyttää ne oikein Sarja kg-sarakkeessa</t>
  </si>
  <si>
    <t>Painoluokat on yleensä yleisensarjan painoluokkia, jollei kilpailukutsussa ole erikseen määritelty painoluokkia</t>
  </si>
  <si>
    <t>Lisätty T17 ja P17 Ikäryhmävalikkoon</t>
  </si>
  <si>
    <t>Muutosloki:</t>
  </si>
  <si>
    <t>V1.1 Taulukko on päivitetty 17.7.2025</t>
  </si>
  <si>
    <t>V.1.2 Taulukko on päivitetty 22.8.2025</t>
  </si>
  <si>
    <t>52 kg</t>
  </si>
  <si>
    <t>+88 kg</t>
  </si>
  <si>
    <t>40 kg</t>
  </si>
  <si>
    <t>+69 kg</t>
  </si>
  <si>
    <t>P15v</t>
  </si>
  <si>
    <t>M23v</t>
  </si>
  <si>
    <t>T15v</t>
  </si>
  <si>
    <t>1991</t>
  </si>
  <si>
    <t>V.1.3 Taulukko on päivitetty 16.9.2025</t>
  </si>
  <si>
    <t>Muokattu pudotusvalikko T15 ja P15 oikeaan muotoon T15v ja P15v</t>
  </si>
  <si>
    <t>Ikäluokat:</t>
  </si>
  <si>
    <t xml:space="preserve">Voit tarkistaa täältä </t>
  </si>
  <si>
    <t>https://painonnosto.fi/kilpailu/painoluokat/ikaluokat/</t>
  </si>
  <si>
    <t>Lisätty ohjeeseen soluun Q9, käytä-(pilkku ,-merkkiä)</t>
  </si>
  <si>
    <t>Poistettu saraka AA, 2. työntösarake ollut tupana ja nyt vain yksi</t>
  </si>
  <si>
    <t>Lisätty Malli-välilehti ja tehty tyhjäpöytäkirja oletukseksi</t>
  </si>
  <si>
    <t>Lisätty soluun K7;9 ohjeteksti, Käytettävä Suomisport ID:tä, jotta digitaalinen luku onnistuu ja tulos kohdistuu oikealle henkilölle, jos muita samannimisiä</t>
  </si>
  <si>
    <t>R10;R24 rivi muutettu solussa teksti-muodosta luku-muotoon</t>
  </si>
  <si>
    <t xml:space="preserve">Piilotettu sarake AF, täältä voi tarvittaessa ottaa Sinclair-sarakkeen näkyviin </t>
  </si>
  <si>
    <t>p. +358504680068</t>
  </si>
  <si>
    <t>Sarake S8;9 lisätty ohje, käytä seuralyhennettä</t>
  </si>
  <si>
    <t>Sarake y-poistettu, Sija ollut tuplana, nyt vain yksi sarake mihin voi syöttää sijan tempaus-tulosten osalta.</t>
  </si>
  <si>
    <t>Kilpailun nimi ja laatu:</t>
  </si>
  <si>
    <r>
      <t xml:space="preserve">Järjestävä seura </t>
    </r>
    <r>
      <rPr>
        <sz val="8"/>
        <rFont val="Arial"/>
        <family val="2"/>
        <charset val="1"/>
      </rPr>
      <t>(+ lyhenne):</t>
    </r>
  </si>
  <si>
    <t>Paikkakunta:</t>
  </si>
  <si>
    <t xml:space="preserve"> Aika:</t>
  </si>
  <si>
    <t>Stilisoitu kilpailun tietoja ja lisätty sininen pohja kilpailutietojen syöttämistä varten</t>
  </si>
  <si>
    <t>Tuomari 1:</t>
  </si>
  <si>
    <t>Tuomari 3:</t>
  </si>
  <si>
    <t>Tuomari 2:</t>
  </si>
  <si>
    <t>Sukunimi</t>
  </si>
  <si>
    <t>Etunimi</t>
  </si>
  <si>
    <t>Ryhmä:</t>
  </si>
  <si>
    <t>Mies</t>
  </si>
  <si>
    <t>Miesnostaja</t>
  </si>
  <si>
    <t>23-vuotias</t>
  </si>
  <si>
    <t>nostaja</t>
  </si>
  <si>
    <t>20-vuotias</t>
  </si>
  <si>
    <t>Poika</t>
  </si>
  <si>
    <t>17-vuotias</t>
  </si>
  <si>
    <t>15-vuotias</t>
  </si>
  <si>
    <t>Nainen</t>
  </si>
  <si>
    <t>Naisnostaja</t>
  </si>
  <si>
    <t>Tyttö</t>
  </si>
  <si>
    <t>*-käytä tähtimerkkiä valmistaustuvalle nostajalle ja poista merkki noston jälkeen, hyväksytty nosto pelkkä kilomäärä, hylätty nosto -merkki tuloksen eteen. 0-merkki kun urheilija jättää noston välistä. TAULUKOSTA LUETAAN DIGITAALISESTI Pöytäkirja ja Tulostaulu-välilehdet.</t>
  </si>
  <si>
    <t>Poistettu ylimääräiset rivit ja sarakkeet taulukon ulkopuolelta</t>
  </si>
  <si>
    <t>V. 1.43 Taulukko päivitetty 22.9.2025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</si>
</sst>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\-0"/>
  </numFmts>
  <fonts count="25">
    <font>
      <sz val="12"/>
      <name val="Arial"/>
      <family val="2"/>
      <charset val="204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u/>
      <sz val="12"/>
      <color rgb="FF0000FF"/>
      <name val="Arial"/>
      <family val="2"/>
      <charset val="1"/>
    </font>
    <font>
      <u/>
      <sz val="12"/>
      <color rgb="FF0000FF"/>
      <name val="Arial"/>
      <family val="2"/>
      <charset val="204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2"/>
      <name val="Times New Roman"/>
      <family val="1"/>
      <charset val="1"/>
    </font>
    <font>
      <sz val="8"/>
      <name val="Arial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  <charset val="1"/>
    </font>
    <font>
      <sz val="11"/>
      <color rgb="FF000000"/>
      <name val="Aptos Narrow"/>
      <family val="2"/>
    </font>
    <font>
      <sz val="10"/>
      <name val="Arial"/>
      <family val="2"/>
      <charset val="204"/>
    </font>
    <font>
      <sz val="11"/>
      <color rgb="FF000000"/>
      <name val="Times New Roman1"/>
    </font>
    <font>
      <b/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2"/>
        <bgColor rgb="FFFFFFFF"/>
      </patternFill>
    </fill>
    <fill>
      <patternFill patternType="solid">
        <fgColor rgb="FFFFFFFF"/>
        <bgColor rgb="FFE7E6E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3C3C3C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C3C3C"/>
      </left>
      <right/>
      <top/>
      <bottom style="thin">
        <color auto="1"/>
      </bottom>
      <diagonal/>
    </border>
    <border>
      <left style="thin">
        <color auto="1"/>
      </left>
      <right style="thin">
        <color rgb="FF3C3C3C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/>
      <right style="thin">
        <color auto="1"/>
      </right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auto="1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/>
      <diagonal/>
    </border>
    <border>
      <left/>
      <right style="thin">
        <color rgb="FF3C3C3C"/>
      </right>
      <top/>
      <bottom/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 style="medium">
        <color rgb="FF3C3C3C"/>
      </left>
      <right style="medium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 style="thin">
        <color rgb="FF3C3C3C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3C3C3C"/>
      </top>
      <bottom/>
      <diagonal/>
    </border>
    <border>
      <left style="thin">
        <color rgb="FF3C3C3C"/>
      </left>
      <right style="medium">
        <color indexed="64"/>
      </right>
      <top style="thin">
        <color rgb="FF3C3C3C"/>
      </top>
      <bottom/>
      <diagonal/>
    </border>
    <border>
      <left style="thin">
        <color rgb="FF3C3C3C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C3C3C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 applyBorder="0" applyProtection="0"/>
    <xf numFmtId="2" fontId="21" fillId="6" borderId="0">
      <protection hidden="1"/>
    </xf>
  </cellStyleXfs>
  <cellXfs count="19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/>
    </xf>
    <xf numFmtId="0" fontId="4" fillId="0" borderId="6" xfId="0" applyFont="1" applyBorder="1" applyProtection="1">
      <protection locked="0"/>
    </xf>
    <xf numFmtId="0" fontId="4" fillId="0" borderId="7" xfId="0" applyFont="1" applyBorder="1" applyAlignment="1">
      <alignment horizontal="left"/>
    </xf>
    <xf numFmtId="49" fontId="1" fillId="0" borderId="6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0" fontId="9" fillId="0" borderId="9" xfId="1" applyFont="1" applyBorder="1" applyProtection="1">
      <protection locked="0"/>
    </xf>
    <xf numFmtId="0" fontId="9" fillId="0" borderId="7" xfId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9" fillId="0" borderId="0" xfId="1" applyFont="1" applyBorder="1" applyProtection="1"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2" fillId="2" borderId="17" xfId="0" applyFont="1" applyFill="1" applyBorder="1" applyAlignment="1" applyProtection="1">
      <alignment horizontal="center"/>
      <protection locked="0"/>
    </xf>
    <xf numFmtId="0" fontId="4" fillId="0" borderId="15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12" fillId="2" borderId="23" xfId="0" applyFont="1" applyFill="1" applyBorder="1" applyAlignment="1" applyProtection="1">
      <alignment horizontal="center"/>
      <protection locked="0"/>
    </xf>
    <xf numFmtId="0" fontId="10" fillId="0" borderId="24" xfId="0" applyFont="1" applyBorder="1" applyProtection="1">
      <protection locked="0"/>
    </xf>
    <xf numFmtId="2" fontId="12" fillId="0" borderId="25" xfId="0" applyNumberFormat="1" applyFont="1" applyBorder="1" applyAlignment="1" applyProtection="1">
      <alignment horizontal="center"/>
      <protection locked="0"/>
    </xf>
    <xf numFmtId="2" fontId="12" fillId="0" borderId="26" xfId="0" applyNumberFormat="1" applyFont="1" applyBorder="1" applyAlignment="1" applyProtection="1">
      <alignment horizontal="center"/>
      <protection locked="0"/>
    </xf>
    <xf numFmtId="0" fontId="12" fillId="0" borderId="19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2" fillId="2" borderId="17" xfId="0" applyFont="1" applyFill="1" applyBorder="1" applyProtection="1">
      <protection locked="0"/>
    </xf>
    <xf numFmtId="0" fontId="12" fillId="2" borderId="14" xfId="0" applyFont="1" applyFill="1" applyBorder="1" applyProtection="1">
      <protection locked="0"/>
    </xf>
    <xf numFmtId="0" fontId="4" fillId="0" borderId="27" xfId="0" applyFont="1" applyBorder="1"/>
    <xf numFmtId="0" fontId="2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49" fontId="13" fillId="0" borderId="16" xfId="0" applyNumberFormat="1" applyFont="1" applyBorder="1" applyProtection="1">
      <protection locked="0"/>
    </xf>
    <xf numFmtId="49" fontId="13" fillId="0" borderId="21" xfId="0" applyNumberFormat="1" applyFont="1" applyBorder="1" applyAlignment="1" applyProtection="1">
      <alignment horizontal="center"/>
      <protection locked="0"/>
    </xf>
    <xf numFmtId="0" fontId="1" fillId="0" borderId="1" xfId="0" applyFont="1" applyBorder="1"/>
    <xf numFmtId="2" fontId="13" fillId="0" borderId="20" xfId="0" applyNumberFormat="1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49" fontId="14" fillId="0" borderId="17" xfId="0" applyNumberFormat="1" applyFont="1" applyBorder="1" applyAlignment="1" applyProtection="1">
      <alignment horizontal="left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164" fontId="1" fillId="0" borderId="17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" fontId="1" fillId="3" borderId="28" xfId="0" applyNumberFormat="1" applyFont="1" applyFill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2" fillId="3" borderId="28" xfId="0" applyFont="1" applyFill="1" applyBorder="1" applyAlignment="1">
      <alignment horizontal="center"/>
    </xf>
    <xf numFmtId="0" fontId="1" fillId="0" borderId="19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4" fillId="0" borderId="16" xfId="0" applyNumberFormat="1" applyFont="1" applyBorder="1" applyAlignment="1" applyProtection="1">
      <alignment horizontal="center"/>
      <protection locked="0"/>
    </xf>
    <xf numFmtId="49" fontId="14" fillId="0" borderId="29" xfId="0" applyNumberFormat="1" applyFont="1" applyBorder="1" applyAlignment="1" applyProtection="1">
      <alignment horizontal="left"/>
      <protection locked="0"/>
    </xf>
    <xf numFmtId="164" fontId="1" fillId="0" borderId="20" xfId="0" applyNumberFormat="1" applyFont="1" applyBorder="1" applyAlignment="1" applyProtection="1">
      <alignment horizontal="center"/>
      <protection locked="0"/>
    </xf>
    <xf numFmtId="164" fontId="1" fillId="0" borderId="29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" fontId="1" fillId="3" borderId="30" xfId="0" applyNumberFormat="1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1" fillId="0" borderId="20" xfId="0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49" fontId="14" fillId="0" borderId="26" xfId="0" applyNumberFormat="1" applyFont="1" applyBorder="1" applyAlignment="1" applyProtection="1">
      <alignment horizontal="left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164" fontId="1" fillId="0" borderId="21" xfId="0" applyNumberFormat="1" applyFont="1" applyBorder="1" applyAlignment="1" applyProtection="1">
      <alignment horizontal="center"/>
      <protection locked="0"/>
    </xf>
    <xf numFmtId="1" fontId="1" fillId="3" borderId="31" xfId="0" applyNumberFormat="1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1" fillId="0" borderId="25" xfId="0" applyFont="1" applyBorder="1" applyProtection="1"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6" fillId="0" borderId="1" xfId="0" applyFont="1" applyBorder="1"/>
    <xf numFmtId="49" fontId="16" fillId="0" borderId="1" xfId="0" applyNumberFormat="1" applyFont="1" applyBorder="1"/>
    <xf numFmtId="1" fontId="16" fillId="0" borderId="1" xfId="0" applyNumberFormat="1" applyFont="1" applyBorder="1"/>
    <xf numFmtId="0" fontId="8" fillId="0" borderId="0" xfId="1" applyBorder="1" applyProtection="1"/>
    <xf numFmtId="49" fontId="0" fillId="0" borderId="0" xfId="0" applyNumberFormat="1"/>
    <xf numFmtId="49" fontId="13" fillId="0" borderId="32" xfId="0" applyNumberFormat="1" applyFont="1" applyBorder="1" applyProtection="1">
      <protection locked="0"/>
    </xf>
    <xf numFmtId="0" fontId="8" fillId="0" borderId="0" xfId="1"/>
    <xf numFmtId="1" fontId="4" fillId="0" borderId="16" xfId="0" applyNumberFormat="1" applyFont="1" applyBorder="1" applyAlignment="1" applyProtection="1">
      <alignment horizontal="center"/>
      <protection locked="0"/>
    </xf>
    <xf numFmtId="1" fontId="4" fillId="0" borderId="21" xfId="0" applyNumberFormat="1" applyFont="1" applyBorder="1" applyAlignment="1" applyProtection="1">
      <alignment horizontal="center"/>
      <protection locked="0"/>
    </xf>
    <xf numFmtId="0" fontId="0" fillId="5" borderId="7" xfId="0" applyFill="1" applyBorder="1" applyAlignment="1">
      <alignment horizontal="center"/>
    </xf>
    <xf numFmtId="49" fontId="1" fillId="5" borderId="7" xfId="0" applyNumberFormat="1" applyFont="1" applyFill="1" applyBorder="1" applyProtection="1">
      <protection locked="0"/>
    </xf>
    <xf numFmtId="0" fontId="0" fillId="5" borderId="7" xfId="0" applyFill="1" applyBorder="1"/>
    <xf numFmtId="0" fontId="14" fillId="5" borderId="7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9" fillId="0" borderId="7" xfId="1" applyFont="1" applyBorder="1" applyProtection="1">
      <protection locked="0"/>
    </xf>
    <xf numFmtId="0" fontId="14" fillId="5" borderId="7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49" fontId="13" fillId="0" borderId="1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2" fontId="12" fillId="0" borderId="24" xfId="0" applyNumberFormat="1" applyFont="1" applyBorder="1" applyAlignment="1" applyProtection="1">
      <alignment horizontal="center"/>
      <protection locked="0"/>
    </xf>
    <xf numFmtId="2" fontId="12" fillId="0" borderId="23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0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4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1" fillId="0" borderId="0" xfId="0" applyFont="1" applyAlignment="1" applyProtection="1">
      <alignment wrapText="1"/>
      <protection locked="0"/>
    </xf>
    <xf numFmtId="2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15" fillId="0" borderId="0" xfId="0" applyFont="1"/>
    <xf numFmtId="2" fontId="1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7" xfId="0" applyFont="1" applyBorder="1" applyAlignment="1" applyProtection="1">
      <alignment horizontal="center"/>
      <protection locked="0"/>
    </xf>
    <xf numFmtId="49" fontId="3" fillId="0" borderId="36" xfId="0" applyNumberFormat="1" applyFont="1" applyBorder="1" applyAlignment="1" applyProtection="1">
      <alignment horizontal="left"/>
      <protection locked="0"/>
    </xf>
    <xf numFmtId="49" fontId="1" fillId="0" borderId="37" xfId="0" applyNumberFormat="1" applyFont="1" applyBorder="1" applyAlignment="1">
      <alignment horizontal="center"/>
    </xf>
    <xf numFmtId="0" fontId="4" fillId="0" borderId="37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0" fillId="0" borderId="37" xfId="0" applyBorder="1"/>
    <xf numFmtId="0" fontId="0" fillId="0" borderId="38" xfId="0" applyBorder="1"/>
    <xf numFmtId="0" fontId="1" fillId="0" borderId="40" xfId="0" applyFont="1" applyBorder="1" applyProtection="1">
      <protection locked="0"/>
    </xf>
    <xf numFmtId="0" fontId="1" fillId="0" borderId="41" xfId="0" applyFont="1" applyBorder="1"/>
    <xf numFmtId="0" fontId="4" fillId="0" borderId="43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1" fillId="0" borderId="45" xfId="0" applyFont="1" applyBorder="1"/>
    <xf numFmtId="0" fontId="1" fillId="0" borderId="39" xfId="0" applyFont="1" applyBorder="1"/>
    <xf numFmtId="0" fontId="1" fillId="0" borderId="40" xfId="0" applyFont="1" applyBorder="1"/>
    <xf numFmtId="0" fontId="22" fillId="0" borderId="41" xfId="0" applyFont="1" applyBorder="1" applyAlignment="1">
      <alignment horizontal="right"/>
    </xf>
    <xf numFmtId="0" fontId="0" fillId="0" borderId="40" xfId="0" applyBorder="1"/>
    <xf numFmtId="0" fontId="0" fillId="5" borderId="46" xfId="0" applyFill="1" applyBorder="1"/>
    <xf numFmtId="0" fontId="0" fillId="0" borderId="47" xfId="0" applyBorder="1"/>
    <xf numFmtId="0" fontId="0" fillId="0" borderId="48" xfId="0" applyBorder="1"/>
    <xf numFmtId="0" fontId="15" fillId="0" borderId="48" xfId="0" applyFont="1" applyBorder="1"/>
    <xf numFmtId="0" fontId="20" fillId="0" borderId="48" xfId="0" applyFont="1" applyBorder="1"/>
    <xf numFmtId="2" fontId="0" fillId="0" borderId="48" xfId="0" applyNumberFormat="1" applyBorder="1"/>
    <xf numFmtId="0" fontId="0" fillId="0" borderId="48" xfId="0" applyBorder="1" applyAlignment="1">
      <alignment horizontal="center"/>
    </xf>
    <xf numFmtId="0" fontId="15" fillId="0" borderId="48" xfId="0" applyFont="1" applyBorder="1" applyAlignment="1">
      <alignment horizontal="left"/>
    </xf>
    <xf numFmtId="0" fontId="1" fillId="0" borderId="48" xfId="0" applyFont="1" applyBorder="1"/>
    <xf numFmtId="0" fontId="20" fillId="0" borderId="48" xfId="0" applyFont="1" applyBorder="1" applyAlignment="1">
      <alignment horizontal="left"/>
    </xf>
    <xf numFmtId="0" fontId="0" fillId="0" borderId="49" xfId="0" applyBorder="1"/>
    <xf numFmtId="0" fontId="6" fillId="5" borderId="1" xfId="0" applyFont="1" applyFill="1" applyBorder="1" applyAlignment="1">
      <alignment horizontal="center"/>
    </xf>
    <xf numFmtId="0" fontId="23" fillId="0" borderId="50" xfId="0" applyFont="1" applyBorder="1" applyAlignment="1" applyProtection="1">
      <alignment shrinkToFit="1"/>
      <protection hidden="1"/>
    </xf>
    <xf numFmtId="2" fontId="23" fillId="6" borderId="50" xfId="2" applyFont="1" applyBorder="1" applyAlignment="1">
      <alignment shrinkToFit="1"/>
      <protection hidden="1"/>
    </xf>
    <xf numFmtId="0" fontId="23" fillId="0" borderId="50" xfId="0" applyFont="1" applyBorder="1" applyAlignment="1" applyProtection="1">
      <alignment horizontal="center" shrinkToFit="1"/>
      <protection hidden="1"/>
    </xf>
    <xf numFmtId="0" fontId="4" fillId="0" borderId="51" xfId="0" applyFont="1" applyBorder="1" applyProtection="1">
      <protection locked="0"/>
    </xf>
    <xf numFmtId="20" fontId="4" fillId="0" borderId="26" xfId="0" applyNumberFormat="1" applyFont="1" applyBorder="1" applyAlignment="1" applyProtection="1">
      <alignment horizontal="center"/>
      <protection locked="0"/>
    </xf>
    <xf numFmtId="164" fontId="23" fillId="0" borderId="50" xfId="0" applyNumberFormat="1" applyFont="1" applyBorder="1" applyAlignment="1" applyProtection="1">
      <alignment horizontal="center" shrinkToFit="1"/>
      <protection hidden="1"/>
    </xf>
    <xf numFmtId="0" fontId="0" fillId="5" borderId="7" xfId="0" applyFill="1" applyBorder="1" applyAlignment="1">
      <alignment horizontal="center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46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>
      <alignment horizontal="center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 wrapText="1"/>
      <protection locked="0"/>
    </xf>
    <xf numFmtId="0" fontId="10" fillId="0" borderId="22" xfId="0" applyFont="1" applyBorder="1" applyAlignment="1" applyProtection="1">
      <alignment horizontal="center" wrapText="1"/>
      <protection locked="0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6" xfId="1" applyFont="1" applyBorder="1" applyAlignment="1" applyProtection="1">
      <alignment wrapText="1"/>
      <protection locked="0"/>
    </xf>
    <xf numFmtId="0" fontId="11" fillId="0" borderId="39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wrapText="1"/>
      <protection locked="0"/>
    </xf>
    <xf numFmtId="0" fontId="11" fillId="0" borderId="33" xfId="0" applyFont="1" applyBorder="1" applyAlignment="1" applyProtection="1">
      <alignment horizontal="center" wrapText="1"/>
      <protection locked="0"/>
    </xf>
    <xf numFmtId="0" fontId="11" fillId="0" borderId="12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27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5" fillId="5" borderId="4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/>
      <protection locked="0"/>
    </xf>
    <xf numFmtId="0" fontId="14" fillId="5" borderId="7" xfId="0" applyFont="1" applyFill="1" applyBorder="1" applyAlignment="1" applyProtection="1">
      <alignment horizontal="center"/>
      <protection locked="0"/>
    </xf>
    <xf numFmtId="49" fontId="1" fillId="5" borderId="7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24" fillId="5" borderId="4" xfId="0" applyFont="1" applyFill="1" applyBorder="1" applyAlignment="1" applyProtection="1">
      <alignment horizontal="center"/>
      <protection locked="0"/>
    </xf>
    <xf numFmtId="0" fontId="24" fillId="5" borderId="5" xfId="0" applyFont="1" applyFill="1" applyBorder="1" applyAlignment="1" applyProtection="1">
      <alignment horizontal="center"/>
      <protection locked="0"/>
    </xf>
    <xf numFmtId="0" fontId="24" fillId="5" borderId="13" xfId="0" applyFont="1" applyFill="1" applyBorder="1" applyAlignment="1" applyProtection="1">
      <alignment horizontal="center"/>
      <protection locked="0"/>
    </xf>
  </cellXfs>
  <cellStyles count="3">
    <cellStyle name="Hyperlinkki" xfId="1" builtinId="8"/>
    <cellStyle name="Normaali" xfId="0" builtinId="0"/>
    <cellStyle name="Paino" xfId="2" xr:uid="{7A28506C-8E40-4711-9A9A-932ED9B289E6}"/>
  </cellStyles>
  <dxfs count="8">
    <dxf>
      <font>
        <color rgb="FF000000"/>
      </font>
      <fill>
        <patternFill>
          <bgColor rgb="FFFFFF00"/>
        </patternFill>
      </fill>
    </dxf>
    <dxf>
      <font>
        <color rgb="FF000000"/>
      </font>
      <fill>
        <patternFill>
          <bgColor rgb="FF92D050"/>
        </patternFill>
      </fill>
    </dxf>
    <dxf>
      <font>
        <color rgb="FF000000"/>
      </font>
      <fill>
        <patternFill>
          <bgColor rgb="FFFFFF00"/>
        </patternFill>
      </fill>
    </dxf>
    <dxf>
      <font>
        <color rgb="FF000000"/>
      </font>
      <fill>
        <patternFill>
          <bgColor rgb="FF92D050"/>
        </patternFill>
      </fill>
    </dxf>
    <dxf>
      <font>
        <color rgb="FF000000"/>
      </font>
      <fill>
        <patternFill>
          <bgColor rgb="FFFFFF00"/>
        </patternFill>
      </fill>
    </dxf>
    <dxf>
      <font>
        <color rgb="FF000000"/>
      </font>
      <fill>
        <patternFill>
          <bgColor rgb="FF92D050"/>
        </patternFill>
      </fill>
    </dxf>
    <dxf>
      <font>
        <color rgb="FF000000"/>
      </font>
      <fill>
        <patternFill>
          <bgColor rgb="FFFFFF00"/>
        </patternFill>
      </fill>
    </dxf>
    <dxf>
      <font>
        <color rgb="FF00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12600</xdr:colOff>
      <xdr:row>3</xdr:row>
      <xdr:rowOff>0</xdr:rowOff>
    </xdr:from>
    <xdr:to>
      <xdr:col>31</xdr:col>
      <xdr:colOff>374400</xdr:colOff>
      <xdr:row>3</xdr:row>
      <xdr:rowOff>0</xdr:rowOff>
    </xdr:to>
    <xdr:sp macro="" textlink="">
      <xdr:nvSpPr>
        <xdr:cNvPr id="7" name="Line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42160" y="657360"/>
          <a:ext cx="2583720" cy="0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380880</xdr:colOff>
      <xdr:row>0</xdr:row>
      <xdr:rowOff>70200</xdr:rowOff>
    </xdr:from>
    <xdr:to>
      <xdr:col>12</xdr:col>
      <xdr:colOff>107243</xdr:colOff>
      <xdr:row>4</xdr:row>
      <xdr:rowOff>86040</xdr:rowOff>
    </xdr:to>
    <xdr:pic>
      <xdr:nvPicPr>
        <xdr:cNvPr id="49" name="Kuva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0880" y="70200"/>
          <a:ext cx="864000" cy="863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266400</xdr:rowOff>
    </xdr:from>
    <xdr:to>
      <xdr:col>13</xdr:col>
      <xdr:colOff>0</xdr:colOff>
      <xdr:row>11</xdr:row>
      <xdr:rowOff>75960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5B0241E2-898E-478D-A299-14B228941E58}"/>
            </a:ext>
          </a:extLst>
        </xdr:cNvPr>
        <xdr:cNvSpPr/>
      </xdr:nvSpPr>
      <xdr:spPr>
        <a:xfrm>
          <a:off x="1714500" y="26190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25</xdr:col>
      <xdr:colOff>12600</xdr:colOff>
      <xdr:row>3</xdr:row>
      <xdr:rowOff>0</xdr:rowOff>
    </xdr:from>
    <xdr:to>
      <xdr:col>31</xdr:col>
      <xdr:colOff>374400</xdr:colOff>
      <xdr:row>3</xdr:row>
      <xdr:rowOff>0</xdr:rowOff>
    </xdr:to>
    <xdr:sp macro="" textlink="">
      <xdr:nvSpPr>
        <xdr:cNvPr id="3" name="Line 44">
          <a:extLst>
            <a:ext uri="{FF2B5EF4-FFF2-40B4-BE49-F238E27FC236}">
              <a16:creationId xmlns:a16="http://schemas.microsoft.com/office/drawing/2014/main" id="{F3614BC2-8BC2-48CC-B1A6-2087DC8CB3DD}"/>
            </a:ext>
          </a:extLst>
        </xdr:cNvPr>
        <xdr:cNvSpPr/>
      </xdr:nvSpPr>
      <xdr:spPr>
        <a:xfrm>
          <a:off x="7023000" y="657225"/>
          <a:ext cx="2619225" cy="0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11</xdr:row>
      <xdr:rowOff>266400</xdr:rowOff>
    </xdr:from>
    <xdr:to>
      <xdr:col>13</xdr:col>
      <xdr:colOff>0</xdr:colOff>
      <xdr:row>12</xdr:row>
      <xdr:rowOff>75960</xdr:rowOff>
    </xdr:to>
    <xdr:sp macro="" textlink="">
      <xdr:nvSpPr>
        <xdr:cNvPr id="4" name="Line 36">
          <a:extLst>
            <a:ext uri="{FF2B5EF4-FFF2-40B4-BE49-F238E27FC236}">
              <a16:creationId xmlns:a16="http://schemas.microsoft.com/office/drawing/2014/main" id="{8BCB533F-8542-43A1-93F1-250A6088A838}"/>
            </a:ext>
          </a:extLst>
        </xdr:cNvPr>
        <xdr:cNvSpPr/>
      </xdr:nvSpPr>
      <xdr:spPr>
        <a:xfrm>
          <a:off x="1714500" y="29334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10</xdr:row>
      <xdr:rowOff>266400</xdr:rowOff>
    </xdr:from>
    <xdr:to>
      <xdr:col>13</xdr:col>
      <xdr:colOff>0</xdr:colOff>
      <xdr:row>11</xdr:row>
      <xdr:rowOff>75960</xdr:rowOff>
    </xdr:to>
    <xdr:sp macro="" textlink="">
      <xdr:nvSpPr>
        <xdr:cNvPr id="5" name="Line 36">
          <a:extLst>
            <a:ext uri="{FF2B5EF4-FFF2-40B4-BE49-F238E27FC236}">
              <a16:creationId xmlns:a16="http://schemas.microsoft.com/office/drawing/2014/main" id="{0575D51B-DFF5-4B8A-AA95-B05E8DF02D2C}"/>
            </a:ext>
          </a:extLst>
        </xdr:cNvPr>
        <xdr:cNvSpPr/>
      </xdr:nvSpPr>
      <xdr:spPr>
        <a:xfrm>
          <a:off x="1714500" y="26190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12</xdr:row>
      <xdr:rowOff>266400</xdr:rowOff>
    </xdr:from>
    <xdr:to>
      <xdr:col>13</xdr:col>
      <xdr:colOff>0</xdr:colOff>
      <xdr:row>13</xdr:row>
      <xdr:rowOff>75960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C1C00BE2-3E79-4566-AF22-C1617D1FDF27}"/>
            </a:ext>
          </a:extLst>
        </xdr:cNvPr>
        <xdr:cNvSpPr/>
      </xdr:nvSpPr>
      <xdr:spPr>
        <a:xfrm>
          <a:off x="1714500" y="32477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11</xdr:row>
      <xdr:rowOff>266400</xdr:rowOff>
    </xdr:from>
    <xdr:to>
      <xdr:col>13</xdr:col>
      <xdr:colOff>0</xdr:colOff>
      <xdr:row>12</xdr:row>
      <xdr:rowOff>75960</xdr:rowOff>
    </xdr:to>
    <xdr:sp macro="" textlink="">
      <xdr:nvSpPr>
        <xdr:cNvPr id="7" name="Line 36">
          <a:extLst>
            <a:ext uri="{FF2B5EF4-FFF2-40B4-BE49-F238E27FC236}">
              <a16:creationId xmlns:a16="http://schemas.microsoft.com/office/drawing/2014/main" id="{499BBE75-CD97-4655-B55A-D404068F8F6A}"/>
            </a:ext>
          </a:extLst>
        </xdr:cNvPr>
        <xdr:cNvSpPr/>
      </xdr:nvSpPr>
      <xdr:spPr>
        <a:xfrm>
          <a:off x="1714500" y="29334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12</xdr:row>
      <xdr:rowOff>266400</xdr:rowOff>
    </xdr:from>
    <xdr:to>
      <xdr:col>13</xdr:col>
      <xdr:colOff>0</xdr:colOff>
      <xdr:row>13</xdr:row>
      <xdr:rowOff>75960</xdr:rowOff>
    </xdr:to>
    <xdr:sp macro="" textlink="">
      <xdr:nvSpPr>
        <xdr:cNvPr id="8" name="Line 36">
          <a:extLst>
            <a:ext uri="{FF2B5EF4-FFF2-40B4-BE49-F238E27FC236}">
              <a16:creationId xmlns:a16="http://schemas.microsoft.com/office/drawing/2014/main" id="{37855378-698F-47C6-BBA3-C6C00A22551B}"/>
            </a:ext>
          </a:extLst>
        </xdr:cNvPr>
        <xdr:cNvSpPr/>
      </xdr:nvSpPr>
      <xdr:spPr>
        <a:xfrm>
          <a:off x="1714500" y="32477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13</xdr:row>
      <xdr:rowOff>266400</xdr:rowOff>
    </xdr:from>
    <xdr:to>
      <xdr:col>13</xdr:col>
      <xdr:colOff>0</xdr:colOff>
      <xdr:row>14</xdr:row>
      <xdr:rowOff>75960</xdr:rowOff>
    </xdr:to>
    <xdr:sp macro="" textlink="">
      <xdr:nvSpPr>
        <xdr:cNvPr id="9" name="Line 36">
          <a:extLst>
            <a:ext uri="{FF2B5EF4-FFF2-40B4-BE49-F238E27FC236}">
              <a16:creationId xmlns:a16="http://schemas.microsoft.com/office/drawing/2014/main" id="{65D41F2A-4BAC-4840-86AD-72491A2ECD31}"/>
            </a:ext>
          </a:extLst>
        </xdr:cNvPr>
        <xdr:cNvSpPr/>
      </xdr:nvSpPr>
      <xdr:spPr>
        <a:xfrm>
          <a:off x="1714500" y="35620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12</xdr:row>
      <xdr:rowOff>266400</xdr:rowOff>
    </xdr:from>
    <xdr:to>
      <xdr:col>13</xdr:col>
      <xdr:colOff>0</xdr:colOff>
      <xdr:row>13</xdr:row>
      <xdr:rowOff>75960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C82C3124-9F65-4D39-85AF-EC490D75F412}"/>
            </a:ext>
          </a:extLst>
        </xdr:cNvPr>
        <xdr:cNvSpPr/>
      </xdr:nvSpPr>
      <xdr:spPr>
        <a:xfrm>
          <a:off x="1714500" y="32477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13</xdr:row>
      <xdr:rowOff>266400</xdr:rowOff>
    </xdr:from>
    <xdr:to>
      <xdr:col>13</xdr:col>
      <xdr:colOff>0</xdr:colOff>
      <xdr:row>14</xdr:row>
      <xdr:rowOff>75960</xdr:rowOff>
    </xdr:to>
    <xdr:sp macro="" textlink="">
      <xdr:nvSpPr>
        <xdr:cNvPr id="11" name="Line 36">
          <a:extLst>
            <a:ext uri="{FF2B5EF4-FFF2-40B4-BE49-F238E27FC236}">
              <a16:creationId xmlns:a16="http://schemas.microsoft.com/office/drawing/2014/main" id="{707A0FEB-AEA6-43FA-A604-BB520866DD12}"/>
            </a:ext>
          </a:extLst>
        </xdr:cNvPr>
        <xdr:cNvSpPr/>
      </xdr:nvSpPr>
      <xdr:spPr>
        <a:xfrm>
          <a:off x="1714500" y="35620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14</xdr:row>
      <xdr:rowOff>266400</xdr:rowOff>
    </xdr:from>
    <xdr:to>
      <xdr:col>13</xdr:col>
      <xdr:colOff>0</xdr:colOff>
      <xdr:row>15</xdr:row>
      <xdr:rowOff>75960</xdr:rowOff>
    </xdr:to>
    <xdr:sp macro="" textlink="">
      <xdr:nvSpPr>
        <xdr:cNvPr id="12" name="Line 36">
          <a:extLst>
            <a:ext uri="{FF2B5EF4-FFF2-40B4-BE49-F238E27FC236}">
              <a16:creationId xmlns:a16="http://schemas.microsoft.com/office/drawing/2014/main" id="{53E5C185-590C-4FEF-9FF0-DF446E3D1D32}"/>
            </a:ext>
          </a:extLst>
        </xdr:cNvPr>
        <xdr:cNvSpPr/>
      </xdr:nvSpPr>
      <xdr:spPr>
        <a:xfrm>
          <a:off x="1714500" y="38763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13</xdr:row>
      <xdr:rowOff>266400</xdr:rowOff>
    </xdr:from>
    <xdr:to>
      <xdr:col>13</xdr:col>
      <xdr:colOff>0</xdr:colOff>
      <xdr:row>14</xdr:row>
      <xdr:rowOff>75960</xdr:rowOff>
    </xdr:to>
    <xdr:sp macro="" textlink="">
      <xdr:nvSpPr>
        <xdr:cNvPr id="13" name="Line 36">
          <a:extLst>
            <a:ext uri="{FF2B5EF4-FFF2-40B4-BE49-F238E27FC236}">
              <a16:creationId xmlns:a16="http://schemas.microsoft.com/office/drawing/2014/main" id="{F25AE952-A40A-4C36-80BA-B700206BB3F7}"/>
            </a:ext>
          </a:extLst>
        </xdr:cNvPr>
        <xdr:cNvSpPr/>
      </xdr:nvSpPr>
      <xdr:spPr>
        <a:xfrm>
          <a:off x="1714500" y="35620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14</xdr:row>
      <xdr:rowOff>266400</xdr:rowOff>
    </xdr:from>
    <xdr:to>
      <xdr:col>13</xdr:col>
      <xdr:colOff>0</xdr:colOff>
      <xdr:row>15</xdr:row>
      <xdr:rowOff>75960</xdr:rowOff>
    </xdr:to>
    <xdr:sp macro="" textlink="">
      <xdr:nvSpPr>
        <xdr:cNvPr id="14" name="Line 36">
          <a:extLst>
            <a:ext uri="{FF2B5EF4-FFF2-40B4-BE49-F238E27FC236}">
              <a16:creationId xmlns:a16="http://schemas.microsoft.com/office/drawing/2014/main" id="{97428AD8-F191-4C6F-8913-289CD3D1662E}"/>
            </a:ext>
          </a:extLst>
        </xdr:cNvPr>
        <xdr:cNvSpPr/>
      </xdr:nvSpPr>
      <xdr:spPr>
        <a:xfrm>
          <a:off x="1714500" y="38763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15</xdr:row>
      <xdr:rowOff>266400</xdr:rowOff>
    </xdr:from>
    <xdr:to>
      <xdr:col>13</xdr:col>
      <xdr:colOff>0</xdr:colOff>
      <xdr:row>16</xdr:row>
      <xdr:rowOff>75960</xdr:rowOff>
    </xdr:to>
    <xdr:sp macro="" textlink="">
      <xdr:nvSpPr>
        <xdr:cNvPr id="15" name="Line 36">
          <a:extLst>
            <a:ext uri="{FF2B5EF4-FFF2-40B4-BE49-F238E27FC236}">
              <a16:creationId xmlns:a16="http://schemas.microsoft.com/office/drawing/2014/main" id="{2AC4DF47-229D-4CBA-8808-372FE7AB6C6E}"/>
            </a:ext>
          </a:extLst>
        </xdr:cNvPr>
        <xdr:cNvSpPr/>
      </xdr:nvSpPr>
      <xdr:spPr>
        <a:xfrm>
          <a:off x="1714500" y="41907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14</xdr:row>
      <xdr:rowOff>266400</xdr:rowOff>
    </xdr:from>
    <xdr:to>
      <xdr:col>13</xdr:col>
      <xdr:colOff>0</xdr:colOff>
      <xdr:row>15</xdr:row>
      <xdr:rowOff>75960</xdr:rowOff>
    </xdr:to>
    <xdr:sp macro="" textlink="">
      <xdr:nvSpPr>
        <xdr:cNvPr id="16" name="Line 36">
          <a:extLst>
            <a:ext uri="{FF2B5EF4-FFF2-40B4-BE49-F238E27FC236}">
              <a16:creationId xmlns:a16="http://schemas.microsoft.com/office/drawing/2014/main" id="{DCED8316-E1AD-46F7-80CA-CEC385110509}"/>
            </a:ext>
          </a:extLst>
        </xdr:cNvPr>
        <xdr:cNvSpPr/>
      </xdr:nvSpPr>
      <xdr:spPr>
        <a:xfrm>
          <a:off x="1714500" y="38763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15</xdr:row>
      <xdr:rowOff>266400</xdr:rowOff>
    </xdr:from>
    <xdr:to>
      <xdr:col>13</xdr:col>
      <xdr:colOff>0</xdr:colOff>
      <xdr:row>16</xdr:row>
      <xdr:rowOff>75960</xdr:rowOff>
    </xdr:to>
    <xdr:sp macro="" textlink="">
      <xdr:nvSpPr>
        <xdr:cNvPr id="17" name="Line 36">
          <a:extLst>
            <a:ext uri="{FF2B5EF4-FFF2-40B4-BE49-F238E27FC236}">
              <a16:creationId xmlns:a16="http://schemas.microsoft.com/office/drawing/2014/main" id="{D10FC451-456E-49B8-8EA1-BB68348E6BDB}"/>
            </a:ext>
          </a:extLst>
        </xdr:cNvPr>
        <xdr:cNvSpPr/>
      </xdr:nvSpPr>
      <xdr:spPr>
        <a:xfrm>
          <a:off x="1714500" y="41907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16</xdr:row>
      <xdr:rowOff>266400</xdr:rowOff>
    </xdr:from>
    <xdr:to>
      <xdr:col>13</xdr:col>
      <xdr:colOff>0</xdr:colOff>
      <xdr:row>17</xdr:row>
      <xdr:rowOff>75960</xdr:rowOff>
    </xdr:to>
    <xdr:sp macro="" textlink="">
      <xdr:nvSpPr>
        <xdr:cNvPr id="18" name="Line 36">
          <a:extLst>
            <a:ext uri="{FF2B5EF4-FFF2-40B4-BE49-F238E27FC236}">
              <a16:creationId xmlns:a16="http://schemas.microsoft.com/office/drawing/2014/main" id="{7DA3D74F-B0FA-4F52-8879-A676E6AED726}"/>
            </a:ext>
          </a:extLst>
        </xdr:cNvPr>
        <xdr:cNvSpPr/>
      </xdr:nvSpPr>
      <xdr:spPr>
        <a:xfrm>
          <a:off x="1714500" y="45050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15</xdr:row>
      <xdr:rowOff>266400</xdr:rowOff>
    </xdr:from>
    <xdr:to>
      <xdr:col>13</xdr:col>
      <xdr:colOff>0</xdr:colOff>
      <xdr:row>16</xdr:row>
      <xdr:rowOff>75960</xdr:rowOff>
    </xdr:to>
    <xdr:sp macro="" textlink="">
      <xdr:nvSpPr>
        <xdr:cNvPr id="19" name="Line 36">
          <a:extLst>
            <a:ext uri="{FF2B5EF4-FFF2-40B4-BE49-F238E27FC236}">
              <a16:creationId xmlns:a16="http://schemas.microsoft.com/office/drawing/2014/main" id="{A78BA504-271A-48B5-A435-9BB019B24667}"/>
            </a:ext>
          </a:extLst>
        </xdr:cNvPr>
        <xdr:cNvSpPr/>
      </xdr:nvSpPr>
      <xdr:spPr>
        <a:xfrm>
          <a:off x="1714500" y="41907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16</xdr:row>
      <xdr:rowOff>266400</xdr:rowOff>
    </xdr:from>
    <xdr:to>
      <xdr:col>13</xdr:col>
      <xdr:colOff>0</xdr:colOff>
      <xdr:row>17</xdr:row>
      <xdr:rowOff>75960</xdr:rowOff>
    </xdr:to>
    <xdr:sp macro="" textlink="">
      <xdr:nvSpPr>
        <xdr:cNvPr id="20" name="Line 36">
          <a:extLst>
            <a:ext uri="{FF2B5EF4-FFF2-40B4-BE49-F238E27FC236}">
              <a16:creationId xmlns:a16="http://schemas.microsoft.com/office/drawing/2014/main" id="{B62D40FC-0ED5-4CC0-AD6B-33E9A1BD199D}"/>
            </a:ext>
          </a:extLst>
        </xdr:cNvPr>
        <xdr:cNvSpPr/>
      </xdr:nvSpPr>
      <xdr:spPr>
        <a:xfrm>
          <a:off x="1714500" y="45050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17</xdr:row>
      <xdr:rowOff>266400</xdr:rowOff>
    </xdr:from>
    <xdr:to>
      <xdr:col>13</xdr:col>
      <xdr:colOff>0</xdr:colOff>
      <xdr:row>18</xdr:row>
      <xdr:rowOff>75960</xdr:rowOff>
    </xdr:to>
    <xdr:sp macro="" textlink="">
      <xdr:nvSpPr>
        <xdr:cNvPr id="21" name="Line 36">
          <a:extLst>
            <a:ext uri="{FF2B5EF4-FFF2-40B4-BE49-F238E27FC236}">
              <a16:creationId xmlns:a16="http://schemas.microsoft.com/office/drawing/2014/main" id="{6F40BE0C-A081-47CF-8B4C-0E4BEDFDA17C}"/>
            </a:ext>
          </a:extLst>
        </xdr:cNvPr>
        <xdr:cNvSpPr/>
      </xdr:nvSpPr>
      <xdr:spPr>
        <a:xfrm>
          <a:off x="1714500" y="48193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16</xdr:row>
      <xdr:rowOff>266400</xdr:rowOff>
    </xdr:from>
    <xdr:to>
      <xdr:col>13</xdr:col>
      <xdr:colOff>0</xdr:colOff>
      <xdr:row>17</xdr:row>
      <xdr:rowOff>75960</xdr:rowOff>
    </xdr:to>
    <xdr:sp macro="" textlink="">
      <xdr:nvSpPr>
        <xdr:cNvPr id="22" name="Line 36">
          <a:extLst>
            <a:ext uri="{FF2B5EF4-FFF2-40B4-BE49-F238E27FC236}">
              <a16:creationId xmlns:a16="http://schemas.microsoft.com/office/drawing/2014/main" id="{7D694F18-015C-408E-A877-C6E74771268A}"/>
            </a:ext>
          </a:extLst>
        </xdr:cNvPr>
        <xdr:cNvSpPr/>
      </xdr:nvSpPr>
      <xdr:spPr>
        <a:xfrm>
          <a:off x="1714500" y="45050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17</xdr:row>
      <xdr:rowOff>266400</xdr:rowOff>
    </xdr:from>
    <xdr:to>
      <xdr:col>13</xdr:col>
      <xdr:colOff>0</xdr:colOff>
      <xdr:row>18</xdr:row>
      <xdr:rowOff>75960</xdr:rowOff>
    </xdr:to>
    <xdr:sp macro="" textlink="">
      <xdr:nvSpPr>
        <xdr:cNvPr id="23" name="Line 36">
          <a:extLst>
            <a:ext uri="{FF2B5EF4-FFF2-40B4-BE49-F238E27FC236}">
              <a16:creationId xmlns:a16="http://schemas.microsoft.com/office/drawing/2014/main" id="{7F2D5B47-DE50-4038-BD6E-ECB93DD17F6C}"/>
            </a:ext>
          </a:extLst>
        </xdr:cNvPr>
        <xdr:cNvSpPr/>
      </xdr:nvSpPr>
      <xdr:spPr>
        <a:xfrm>
          <a:off x="1714500" y="48193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18</xdr:row>
      <xdr:rowOff>266400</xdr:rowOff>
    </xdr:from>
    <xdr:to>
      <xdr:col>13</xdr:col>
      <xdr:colOff>0</xdr:colOff>
      <xdr:row>19</xdr:row>
      <xdr:rowOff>75960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DD1E978A-C5AD-415A-80D1-8176925D2698}"/>
            </a:ext>
          </a:extLst>
        </xdr:cNvPr>
        <xdr:cNvSpPr/>
      </xdr:nvSpPr>
      <xdr:spPr>
        <a:xfrm>
          <a:off x="1714500" y="51336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17</xdr:row>
      <xdr:rowOff>266400</xdr:rowOff>
    </xdr:from>
    <xdr:to>
      <xdr:col>13</xdr:col>
      <xdr:colOff>0</xdr:colOff>
      <xdr:row>18</xdr:row>
      <xdr:rowOff>75960</xdr:rowOff>
    </xdr:to>
    <xdr:sp macro="" textlink="">
      <xdr:nvSpPr>
        <xdr:cNvPr id="25" name="Line 36">
          <a:extLst>
            <a:ext uri="{FF2B5EF4-FFF2-40B4-BE49-F238E27FC236}">
              <a16:creationId xmlns:a16="http://schemas.microsoft.com/office/drawing/2014/main" id="{972C3716-E313-4CF3-B03E-0FAA6641D18B}"/>
            </a:ext>
          </a:extLst>
        </xdr:cNvPr>
        <xdr:cNvSpPr/>
      </xdr:nvSpPr>
      <xdr:spPr>
        <a:xfrm>
          <a:off x="1714500" y="48193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18</xdr:row>
      <xdr:rowOff>266400</xdr:rowOff>
    </xdr:from>
    <xdr:to>
      <xdr:col>13</xdr:col>
      <xdr:colOff>0</xdr:colOff>
      <xdr:row>19</xdr:row>
      <xdr:rowOff>75960</xdr:rowOff>
    </xdr:to>
    <xdr:sp macro="" textlink="">
      <xdr:nvSpPr>
        <xdr:cNvPr id="26" name="Line 36">
          <a:extLst>
            <a:ext uri="{FF2B5EF4-FFF2-40B4-BE49-F238E27FC236}">
              <a16:creationId xmlns:a16="http://schemas.microsoft.com/office/drawing/2014/main" id="{A46F5C23-05FE-4C25-BA8D-C95883092CA5}"/>
            </a:ext>
          </a:extLst>
        </xdr:cNvPr>
        <xdr:cNvSpPr/>
      </xdr:nvSpPr>
      <xdr:spPr>
        <a:xfrm>
          <a:off x="1714500" y="51336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19</xdr:row>
      <xdr:rowOff>266400</xdr:rowOff>
    </xdr:from>
    <xdr:to>
      <xdr:col>13</xdr:col>
      <xdr:colOff>0</xdr:colOff>
      <xdr:row>20</xdr:row>
      <xdr:rowOff>75960</xdr:rowOff>
    </xdr:to>
    <xdr:sp macro="" textlink="">
      <xdr:nvSpPr>
        <xdr:cNvPr id="27" name="Line 36">
          <a:extLst>
            <a:ext uri="{FF2B5EF4-FFF2-40B4-BE49-F238E27FC236}">
              <a16:creationId xmlns:a16="http://schemas.microsoft.com/office/drawing/2014/main" id="{FAA17F5A-29EB-4C3D-BC04-AAC0CCD3AB78}"/>
            </a:ext>
          </a:extLst>
        </xdr:cNvPr>
        <xdr:cNvSpPr/>
      </xdr:nvSpPr>
      <xdr:spPr>
        <a:xfrm>
          <a:off x="1714500" y="54480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19</xdr:row>
      <xdr:rowOff>266400</xdr:rowOff>
    </xdr:from>
    <xdr:to>
      <xdr:col>13</xdr:col>
      <xdr:colOff>0</xdr:colOff>
      <xdr:row>20</xdr:row>
      <xdr:rowOff>75960</xdr:rowOff>
    </xdr:to>
    <xdr:sp macro="" textlink="">
      <xdr:nvSpPr>
        <xdr:cNvPr id="28" name="Line 36">
          <a:extLst>
            <a:ext uri="{FF2B5EF4-FFF2-40B4-BE49-F238E27FC236}">
              <a16:creationId xmlns:a16="http://schemas.microsoft.com/office/drawing/2014/main" id="{FD6D5A98-1625-46E6-9BC7-471246B11BF7}"/>
            </a:ext>
          </a:extLst>
        </xdr:cNvPr>
        <xdr:cNvSpPr/>
      </xdr:nvSpPr>
      <xdr:spPr>
        <a:xfrm>
          <a:off x="1714500" y="54480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20</xdr:row>
      <xdr:rowOff>266400</xdr:rowOff>
    </xdr:from>
    <xdr:to>
      <xdr:col>13</xdr:col>
      <xdr:colOff>0</xdr:colOff>
      <xdr:row>21</xdr:row>
      <xdr:rowOff>75960</xdr:rowOff>
    </xdr:to>
    <xdr:sp macro="" textlink="">
      <xdr:nvSpPr>
        <xdr:cNvPr id="29" name="Line 36">
          <a:extLst>
            <a:ext uri="{FF2B5EF4-FFF2-40B4-BE49-F238E27FC236}">
              <a16:creationId xmlns:a16="http://schemas.microsoft.com/office/drawing/2014/main" id="{1E081FEB-AEC1-4397-99E4-FD051C3928C5}"/>
            </a:ext>
          </a:extLst>
        </xdr:cNvPr>
        <xdr:cNvSpPr/>
      </xdr:nvSpPr>
      <xdr:spPr>
        <a:xfrm>
          <a:off x="1714500" y="57623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19</xdr:row>
      <xdr:rowOff>266400</xdr:rowOff>
    </xdr:from>
    <xdr:to>
      <xdr:col>13</xdr:col>
      <xdr:colOff>0</xdr:colOff>
      <xdr:row>20</xdr:row>
      <xdr:rowOff>75960</xdr:rowOff>
    </xdr:to>
    <xdr:sp macro="" textlink="">
      <xdr:nvSpPr>
        <xdr:cNvPr id="30" name="Line 36">
          <a:extLst>
            <a:ext uri="{FF2B5EF4-FFF2-40B4-BE49-F238E27FC236}">
              <a16:creationId xmlns:a16="http://schemas.microsoft.com/office/drawing/2014/main" id="{B0DF896A-6054-495E-8DDF-54413E83860C}"/>
            </a:ext>
          </a:extLst>
        </xdr:cNvPr>
        <xdr:cNvSpPr/>
      </xdr:nvSpPr>
      <xdr:spPr>
        <a:xfrm>
          <a:off x="1714500" y="544800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20</xdr:row>
      <xdr:rowOff>266400</xdr:rowOff>
    </xdr:from>
    <xdr:to>
      <xdr:col>13</xdr:col>
      <xdr:colOff>0</xdr:colOff>
      <xdr:row>21</xdr:row>
      <xdr:rowOff>75960</xdr:rowOff>
    </xdr:to>
    <xdr:sp macro="" textlink="">
      <xdr:nvSpPr>
        <xdr:cNvPr id="31" name="Line 36">
          <a:extLst>
            <a:ext uri="{FF2B5EF4-FFF2-40B4-BE49-F238E27FC236}">
              <a16:creationId xmlns:a16="http://schemas.microsoft.com/office/drawing/2014/main" id="{7C857D2A-B041-4889-9ADE-535849FA7939}"/>
            </a:ext>
          </a:extLst>
        </xdr:cNvPr>
        <xdr:cNvSpPr/>
      </xdr:nvSpPr>
      <xdr:spPr>
        <a:xfrm>
          <a:off x="1714500" y="57623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21</xdr:row>
      <xdr:rowOff>266400</xdr:rowOff>
    </xdr:from>
    <xdr:to>
      <xdr:col>13</xdr:col>
      <xdr:colOff>0</xdr:colOff>
      <xdr:row>22</xdr:row>
      <xdr:rowOff>75960</xdr:rowOff>
    </xdr:to>
    <xdr:sp macro="" textlink="">
      <xdr:nvSpPr>
        <xdr:cNvPr id="32" name="Line 36">
          <a:extLst>
            <a:ext uri="{FF2B5EF4-FFF2-40B4-BE49-F238E27FC236}">
              <a16:creationId xmlns:a16="http://schemas.microsoft.com/office/drawing/2014/main" id="{CCC7A09C-288C-49D1-B889-6CA0896EA604}"/>
            </a:ext>
          </a:extLst>
        </xdr:cNvPr>
        <xdr:cNvSpPr/>
      </xdr:nvSpPr>
      <xdr:spPr>
        <a:xfrm>
          <a:off x="1714500" y="60766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20</xdr:row>
      <xdr:rowOff>266400</xdr:rowOff>
    </xdr:from>
    <xdr:to>
      <xdr:col>13</xdr:col>
      <xdr:colOff>0</xdr:colOff>
      <xdr:row>21</xdr:row>
      <xdr:rowOff>75960</xdr:rowOff>
    </xdr:to>
    <xdr:sp macro="" textlink="">
      <xdr:nvSpPr>
        <xdr:cNvPr id="33" name="Line 36">
          <a:extLst>
            <a:ext uri="{FF2B5EF4-FFF2-40B4-BE49-F238E27FC236}">
              <a16:creationId xmlns:a16="http://schemas.microsoft.com/office/drawing/2014/main" id="{91A40B2C-8B69-4E7F-ADDE-794297557A90}"/>
            </a:ext>
          </a:extLst>
        </xdr:cNvPr>
        <xdr:cNvSpPr/>
      </xdr:nvSpPr>
      <xdr:spPr>
        <a:xfrm>
          <a:off x="1714500" y="576232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21</xdr:row>
      <xdr:rowOff>266400</xdr:rowOff>
    </xdr:from>
    <xdr:to>
      <xdr:col>13</xdr:col>
      <xdr:colOff>0</xdr:colOff>
      <xdr:row>22</xdr:row>
      <xdr:rowOff>75960</xdr:rowOff>
    </xdr:to>
    <xdr:sp macro="" textlink="">
      <xdr:nvSpPr>
        <xdr:cNvPr id="34" name="Line 36">
          <a:extLst>
            <a:ext uri="{FF2B5EF4-FFF2-40B4-BE49-F238E27FC236}">
              <a16:creationId xmlns:a16="http://schemas.microsoft.com/office/drawing/2014/main" id="{6287ED94-4726-44DF-8359-0C225946BDFB}"/>
            </a:ext>
          </a:extLst>
        </xdr:cNvPr>
        <xdr:cNvSpPr/>
      </xdr:nvSpPr>
      <xdr:spPr>
        <a:xfrm>
          <a:off x="1714500" y="60766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22</xdr:row>
      <xdr:rowOff>266400</xdr:rowOff>
    </xdr:from>
    <xdr:to>
      <xdr:col>13</xdr:col>
      <xdr:colOff>0</xdr:colOff>
      <xdr:row>23</xdr:row>
      <xdr:rowOff>75960</xdr:rowOff>
    </xdr:to>
    <xdr:sp macro="" textlink="">
      <xdr:nvSpPr>
        <xdr:cNvPr id="35" name="Line 36">
          <a:extLst>
            <a:ext uri="{FF2B5EF4-FFF2-40B4-BE49-F238E27FC236}">
              <a16:creationId xmlns:a16="http://schemas.microsoft.com/office/drawing/2014/main" id="{6C85B870-DCC8-438E-92C6-82E318948CCE}"/>
            </a:ext>
          </a:extLst>
        </xdr:cNvPr>
        <xdr:cNvSpPr/>
      </xdr:nvSpPr>
      <xdr:spPr>
        <a:xfrm>
          <a:off x="1714500" y="63909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21</xdr:row>
      <xdr:rowOff>266400</xdr:rowOff>
    </xdr:from>
    <xdr:to>
      <xdr:col>13</xdr:col>
      <xdr:colOff>0</xdr:colOff>
      <xdr:row>22</xdr:row>
      <xdr:rowOff>75960</xdr:rowOff>
    </xdr:to>
    <xdr:sp macro="" textlink="">
      <xdr:nvSpPr>
        <xdr:cNvPr id="36" name="Line 36">
          <a:extLst>
            <a:ext uri="{FF2B5EF4-FFF2-40B4-BE49-F238E27FC236}">
              <a16:creationId xmlns:a16="http://schemas.microsoft.com/office/drawing/2014/main" id="{71259399-030F-4EF6-AA11-FFBF8AD7D3F3}"/>
            </a:ext>
          </a:extLst>
        </xdr:cNvPr>
        <xdr:cNvSpPr/>
      </xdr:nvSpPr>
      <xdr:spPr>
        <a:xfrm>
          <a:off x="1714500" y="6076650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22</xdr:row>
      <xdr:rowOff>266400</xdr:rowOff>
    </xdr:from>
    <xdr:to>
      <xdr:col>13</xdr:col>
      <xdr:colOff>0</xdr:colOff>
      <xdr:row>23</xdr:row>
      <xdr:rowOff>75960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82BB3EFA-3F97-410D-BFFD-21C843F70667}"/>
            </a:ext>
          </a:extLst>
        </xdr:cNvPr>
        <xdr:cNvSpPr/>
      </xdr:nvSpPr>
      <xdr:spPr>
        <a:xfrm>
          <a:off x="1714500" y="63909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22</xdr:row>
      <xdr:rowOff>266400</xdr:rowOff>
    </xdr:from>
    <xdr:to>
      <xdr:col>13</xdr:col>
      <xdr:colOff>0</xdr:colOff>
      <xdr:row>23</xdr:row>
      <xdr:rowOff>75960</xdr:rowOff>
    </xdr:to>
    <xdr:sp macro="" textlink="">
      <xdr:nvSpPr>
        <xdr:cNvPr id="38" name="Line 36">
          <a:extLst>
            <a:ext uri="{FF2B5EF4-FFF2-40B4-BE49-F238E27FC236}">
              <a16:creationId xmlns:a16="http://schemas.microsoft.com/office/drawing/2014/main" id="{A8C943A5-869E-4968-8F0A-E49BE39E350D}"/>
            </a:ext>
          </a:extLst>
        </xdr:cNvPr>
        <xdr:cNvSpPr/>
      </xdr:nvSpPr>
      <xdr:spPr>
        <a:xfrm>
          <a:off x="1714500" y="6390975"/>
          <a:ext cx="0" cy="123885"/>
        </a:xfrm>
        <a:prstGeom prst="line">
          <a:avLst/>
        </a:prstGeom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380880</xdr:colOff>
      <xdr:row>0</xdr:row>
      <xdr:rowOff>70200</xdr:rowOff>
    </xdr:from>
    <xdr:to>
      <xdr:col>11</xdr:col>
      <xdr:colOff>400320</xdr:colOff>
      <xdr:row>4</xdr:row>
      <xdr:rowOff>86040</xdr:rowOff>
    </xdr:to>
    <xdr:pic>
      <xdr:nvPicPr>
        <xdr:cNvPr id="39" name="Kuva 2">
          <a:extLst>
            <a:ext uri="{FF2B5EF4-FFF2-40B4-BE49-F238E27FC236}">
              <a16:creationId xmlns:a16="http://schemas.microsoft.com/office/drawing/2014/main" id="{B0576D6C-8946-4F38-A373-D75FA9C6CC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0880" y="70200"/>
          <a:ext cx="876690" cy="86356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lokset@painonnosto.fi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painonnosto.fi/kilpailu/painoluokat/ikaluokat/" TargetMode="External"/><Relationship Id="rId1" Type="http://schemas.openxmlformats.org/officeDocument/2006/relationships/hyperlink" Target="https://huebner.shinyapps.io/Qpoint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ulokset@painonnosto.fi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AM29"/>
  <sheetViews>
    <sheetView tabSelected="1" topLeftCell="K1" zoomScale="130" zoomScaleNormal="130" workbookViewId="0">
      <selection activeCell="AL10" sqref="AL10:AL13"/>
    </sheetView>
  </sheetViews>
  <sheetFormatPr defaultColWidth="8.6640625" defaultRowHeight="0" customHeight="1" zeroHeight="1"/>
  <cols>
    <col min="1" max="10" width="8.6640625" hidden="1" customWidth="1"/>
    <col min="11" max="11" width="10" bestFit="1" customWidth="1"/>
    <col min="12" max="12" width="3.44140625" customWidth="1"/>
    <col min="13" max="13" width="5" customWidth="1"/>
    <col min="14" max="14" width="17" customWidth="1"/>
    <col min="15" max="15" width="15.88671875" customWidth="1"/>
    <col min="16" max="20" width="2.6640625" hidden="1" customWidth="1"/>
    <col min="21" max="21" width="2.5546875" style="1" customWidth="1"/>
    <col min="22" max="22" width="5.44140625" style="1" customWidth="1"/>
    <col min="23" max="23" width="6.33203125" style="2" customWidth="1"/>
    <col min="24" max="24" width="7.6640625" style="3" customWidth="1"/>
    <col min="25" max="25" width="6.88671875" customWidth="1"/>
    <col min="26" max="28" width="4.6640625" customWidth="1"/>
    <col min="29" max="29" width="5" customWidth="1"/>
    <col min="30" max="30" width="2.6640625" customWidth="1"/>
    <col min="31" max="33" width="4.6640625" customWidth="1"/>
    <col min="34" max="34" width="5" customWidth="1"/>
    <col min="35" max="35" width="2.5546875" customWidth="1"/>
    <col min="36" max="36" width="8.33203125" customWidth="1"/>
    <col min="37" max="37" width="2" hidden="1" customWidth="1"/>
    <col min="38" max="38" width="2.44140625" customWidth="1"/>
    <col min="39" max="39" width="11.77734375" customWidth="1"/>
    <col min="40" max="16383" width="0" hidden="1" customWidth="1"/>
    <col min="16384" max="16384" width="1.6640625" customWidth="1"/>
  </cols>
  <sheetData>
    <row r="1" spans="1:39" ht="21.75" customHeight="1">
      <c r="A1" t="s">
        <v>0</v>
      </c>
      <c r="B1" t="s">
        <v>1</v>
      </c>
      <c r="C1" t="s">
        <v>2</v>
      </c>
      <c r="D1" t="s">
        <v>3</v>
      </c>
      <c r="E1" t="s">
        <v>0</v>
      </c>
      <c r="F1" t="s">
        <v>0</v>
      </c>
      <c r="G1" t="s">
        <v>1</v>
      </c>
      <c r="H1" t="s">
        <v>1</v>
      </c>
      <c r="I1" t="s">
        <v>95</v>
      </c>
      <c r="J1" t="s">
        <v>97</v>
      </c>
      <c r="K1" s="169"/>
      <c r="L1" s="170"/>
      <c r="M1" s="170"/>
      <c r="N1" s="116" t="s">
        <v>4</v>
      </c>
      <c r="O1" s="117"/>
      <c r="P1" s="117"/>
      <c r="Q1" s="117"/>
      <c r="R1" s="117"/>
      <c r="S1" s="117"/>
      <c r="T1" s="117"/>
      <c r="U1" s="118"/>
      <c r="V1" s="118"/>
      <c r="W1" s="119" t="s">
        <v>5</v>
      </c>
      <c r="X1" s="120"/>
      <c r="Y1" s="121"/>
      <c r="Z1" s="121"/>
      <c r="AA1" s="122"/>
      <c r="AB1" s="122"/>
      <c r="AC1" s="122"/>
      <c r="AD1" s="122"/>
      <c r="AE1" s="122"/>
      <c r="AF1" s="121"/>
      <c r="AG1" s="121"/>
      <c r="AH1" s="121"/>
      <c r="AI1" s="121"/>
      <c r="AJ1" s="123"/>
      <c r="AK1" s="123"/>
      <c r="AL1" s="123"/>
      <c r="AM1" s="124"/>
    </row>
    <row r="2" spans="1:39" ht="15" customHeight="1">
      <c r="A2" t="s">
        <v>6</v>
      </c>
      <c r="B2" t="s">
        <v>7</v>
      </c>
      <c r="C2" t="s">
        <v>0</v>
      </c>
      <c r="D2" t="s">
        <v>1</v>
      </c>
      <c r="E2" t="s">
        <v>6</v>
      </c>
      <c r="F2" t="s">
        <v>6</v>
      </c>
      <c r="G2" t="s">
        <v>7</v>
      </c>
      <c r="H2" t="s">
        <v>7</v>
      </c>
      <c r="I2" t="s">
        <v>2</v>
      </c>
      <c r="J2" t="s">
        <v>3</v>
      </c>
      <c r="K2" s="171"/>
      <c r="L2" s="172"/>
      <c r="M2" s="172"/>
      <c r="N2" s="4" t="s">
        <v>8</v>
      </c>
      <c r="O2" s="79"/>
      <c r="P2" s="79"/>
      <c r="Q2" s="79"/>
      <c r="R2" s="79"/>
      <c r="S2" s="79"/>
      <c r="T2" s="79"/>
      <c r="U2" s="5" t="s">
        <v>127</v>
      </c>
      <c r="W2" s="6"/>
      <c r="X2" s="83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K2" s="79"/>
      <c r="AL2" s="79"/>
      <c r="AM2" s="125"/>
    </row>
    <row r="3" spans="1:39" ht="15" customHeight="1">
      <c r="A3" t="s">
        <v>9</v>
      </c>
      <c r="B3" t="s">
        <v>10</v>
      </c>
      <c r="C3" t="s">
        <v>6</v>
      </c>
      <c r="D3" t="s">
        <v>7</v>
      </c>
      <c r="E3" t="s">
        <v>9</v>
      </c>
      <c r="F3" t="s">
        <v>9</v>
      </c>
      <c r="G3" t="s">
        <v>10</v>
      </c>
      <c r="H3" t="s">
        <v>10</v>
      </c>
      <c r="I3" t="s">
        <v>0</v>
      </c>
      <c r="J3" t="s">
        <v>1</v>
      </c>
      <c r="K3" s="171"/>
      <c r="L3" s="172"/>
      <c r="M3" s="172"/>
      <c r="N3" s="4" t="s">
        <v>114</v>
      </c>
      <c r="O3" s="79"/>
      <c r="P3" s="79"/>
      <c r="Q3" s="79"/>
      <c r="R3" s="79"/>
      <c r="S3" s="79"/>
      <c r="T3" s="79"/>
      <c r="U3" s="145">
        <v>1</v>
      </c>
      <c r="W3" s="8" t="s">
        <v>117</v>
      </c>
      <c r="X3" s="83"/>
      <c r="Y3" s="84"/>
      <c r="Z3" s="192"/>
      <c r="AA3" s="193"/>
      <c r="AB3" s="193"/>
      <c r="AC3" s="193"/>
      <c r="AD3" s="193"/>
      <c r="AE3" s="193"/>
      <c r="AF3" s="194"/>
      <c r="AG3" s="84"/>
      <c r="AH3" s="84"/>
      <c r="AI3" s="115" t="s">
        <v>119</v>
      </c>
      <c r="AJ3" s="192"/>
      <c r="AK3" s="193"/>
      <c r="AL3" s="194"/>
      <c r="AM3" s="125"/>
    </row>
    <row r="4" spans="1:39" ht="15" customHeight="1">
      <c r="A4" t="s">
        <v>11</v>
      </c>
      <c r="B4" t="s">
        <v>12</v>
      </c>
      <c r="C4" t="s">
        <v>9</v>
      </c>
      <c r="D4" t="s">
        <v>10</v>
      </c>
      <c r="E4" t="s">
        <v>11</v>
      </c>
      <c r="F4" t="s">
        <v>11</v>
      </c>
      <c r="G4" t="s">
        <v>12</v>
      </c>
      <c r="H4" t="s">
        <v>12</v>
      </c>
      <c r="I4" t="s">
        <v>6</v>
      </c>
      <c r="J4" t="s">
        <v>7</v>
      </c>
      <c r="K4" s="171"/>
      <c r="L4" s="172"/>
      <c r="M4" s="172"/>
      <c r="N4" s="173" t="s">
        <v>13</v>
      </c>
      <c r="O4" s="173"/>
      <c r="P4" s="173"/>
      <c r="Q4" s="173"/>
      <c r="R4" s="173"/>
      <c r="S4" s="173"/>
      <c r="T4" s="173"/>
      <c r="U4" s="173"/>
      <c r="V4" s="173"/>
      <c r="W4" s="6"/>
      <c r="X4" s="83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K4" s="84"/>
      <c r="AL4" s="84"/>
      <c r="AM4" s="125"/>
    </row>
    <row r="5" spans="1:39" ht="15" customHeight="1">
      <c r="A5" t="s">
        <v>14</v>
      </c>
      <c r="B5" t="s">
        <v>15</v>
      </c>
      <c r="C5" t="s">
        <v>11</v>
      </c>
      <c r="D5" t="s">
        <v>12</v>
      </c>
      <c r="E5" t="s">
        <v>14</v>
      </c>
      <c r="F5" t="s">
        <v>14</v>
      </c>
      <c r="G5" t="s">
        <v>15</v>
      </c>
      <c r="H5" t="s">
        <v>15</v>
      </c>
      <c r="I5" t="s">
        <v>9</v>
      </c>
      <c r="J5" t="s">
        <v>10</v>
      </c>
      <c r="K5" s="171"/>
      <c r="L5" s="172"/>
      <c r="M5" s="172"/>
      <c r="N5" s="9"/>
      <c r="O5" s="80"/>
      <c r="P5" s="80"/>
      <c r="Q5" s="80"/>
      <c r="R5" s="80"/>
      <c r="S5" s="80"/>
      <c r="T5" s="80"/>
      <c r="U5" s="10"/>
      <c r="V5" s="11"/>
      <c r="W5" s="12" t="s">
        <v>118</v>
      </c>
      <c r="X5" s="13"/>
      <c r="Y5" s="14"/>
      <c r="Z5" s="192"/>
      <c r="AA5" s="193"/>
      <c r="AB5" s="193"/>
      <c r="AC5" s="193"/>
      <c r="AD5" s="193"/>
      <c r="AE5" s="193"/>
      <c r="AF5" s="194"/>
      <c r="AG5" s="14"/>
      <c r="AH5" s="14"/>
      <c r="AI5" s="115" t="s">
        <v>120</v>
      </c>
      <c r="AJ5" s="192"/>
      <c r="AK5" s="193"/>
      <c r="AL5" s="194"/>
      <c r="AM5" s="125"/>
    </row>
    <row r="6" spans="1:39" ht="15" customHeight="1">
      <c r="A6" t="s">
        <v>16</v>
      </c>
      <c r="B6" t="s">
        <v>17</v>
      </c>
      <c r="C6" t="s">
        <v>14</v>
      </c>
      <c r="D6" t="s">
        <v>15</v>
      </c>
      <c r="E6" t="s">
        <v>16</v>
      </c>
      <c r="F6" t="s">
        <v>16</v>
      </c>
      <c r="G6" t="s">
        <v>17</v>
      </c>
      <c r="H6" t="s">
        <v>17</v>
      </c>
      <c r="I6" t="s">
        <v>11</v>
      </c>
      <c r="J6" t="s">
        <v>12</v>
      </c>
      <c r="K6" s="126"/>
      <c r="L6" s="98"/>
      <c r="M6" s="99"/>
      <c r="N6" s="15"/>
      <c r="O6" s="15"/>
      <c r="P6" s="15"/>
      <c r="Q6" s="15"/>
      <c r="R6" s="15"/>
      <c r="S6" s="15"/>
      <c r="T6" s="15"/>
      <c r="U6" s="16"/>
      <c r="V6" s="97"/>
      <c r="W6" s="100"/>
      <c r="X6" s="92"/>
      <c r="Y6" s="84"/>
      <c r="Z6" s="88"/>
      <c r="AA6" s="84"/>
      <c r="AB6" s="98"/>
      <c r="AC6" s="84"/>
      <c r="AD6" s="84"/>
      <c r="AE6" s="84"/>
      <c r="AF6" s="84"/>
      <c r="AG6" s="84"/>
      <c r="AH6" s="84"/>
      <c r="AI6" s="7"/>
      <c r="AJ6" s="84"/>
      <c r="AK6" s="7"/>
      <c r="AL6" s="7"/>
      <c r="AM6" s="125"/>
    </row>
    <row r="7" spans="1:39" ht="33.75" customHeight="1">
      <c r="A7" t="s">
        <v>18</v>
      </c>
      <c r="B7" t="s">
        <v>19</v>
      </c>
      <c r="C7" t="s">
        <v>16</v>
      </c>
      <c r="D7" t="s">
        <v>17</v>
      </c>
      <c r="E7" t="s">
        <v>18</v>
      </c>
      <c r="F7" t="s">
        <v>18</v>
      </c>
      <c r="G7" t="s">
        <v>19</v>
      </c>
      <c r="H7" t="s">
        <v>19</v>
      </c>
      <c r="I7" t="s">
        <v>14</v>
      </c>
      <c r="J7" t="s">
        <v>15</v>
      </c>
      <c r="K7" s="174" t="s">
        <v>20</v>
      </c>
      <c r="L7" s="175" t="s">
        <v>21</v>
      </c>
      <c r="M7" s="176" t="s">
        <v>22</v>
      </c>
      <c r="N7" s="156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8"/>
      <c r="AI7" s="17"/>
      <c r="AJ7" s="18" t="s">
        <v>23</v>
      </c>
      <c r="AK7" s="19" t="s">
        <v>24</v>
      </c>
      <c r="AL7" s="165" t="s">
        <v>25</v>
      </c>
      <c r="AM7" s="166"/>
    </row>
    <row r="8" spans="1:39" ht="15" customHeight="1">
      <c r="A8" t="s">
        <v>26</v>
      </c>
      <c r="B8" t="s">
        <v>27</v>
      </c>
      <c r="C8" t="s">
        <v>28</v>
      </c>
      <c r="D8" t="s">
        <v>29</v>
      </c>
      <c r="E8" t="s">
        <v>26</v>
      </c>
      <c r="F8" t="s">
        <v>26</v>
      </c>
      <c r="G8" t="s">
        <v>27</v>
      </c>
      <c r="H8" t="s">
        <v>27</v>
      </c>
      <c r="I8" s="70" t="s">
        <v>96</v>
      </c>
      <c r="J8" s="70" t="s">
        <v>98</v>
      </c>
      <c r="K8" s="174"/>
      <c r="L8" s="175"/>
      <c r="M8" s="177"/>
      <c r="N8" s="159"/>
      <c r="O8" s="160"/>
      <c r="P8" s="160"/>
      <c r="Q8" s="160"/>
      <c r="R8" s="160"/>
      <c r="S8" s="160"/>
      <c r="T8" s="160"/>
      <c r="U8" s="178" t="s">
        <v>30</v>
      </c>
      <c r="V8" s="179" t="s">
        <v>31</v>
      </c>
      <c r="W8" s="89" t="s">
        <v>32</v>
      </c>
      <c r="X8" s="90" t="s">
        <v>33</v>
      </c>
      <c r="Y8" s="163" t="s">
        <v>44</v>
      </c>
      <c r="Z8" s="20" t="s">
        <v>34</v>
      </c>
      <c r="AA8" s="84"/>
      <c r="AB8" s="84"/>
      <c r="AC8" s="84"/>
      <c r="AD8" s="167" t="s">
        <v>35</v>
      </c>
      <c r="AE8" s="101" t="s">
        <v>36</v>
      </c>
      <c r="AF8" s="91"/>
      <c r="AG8" s="84"/>
      <c r="AH8" s="84"/>
      <c r="AI8" s="168" t="s">
        <v>37</v>
      </c>
      <c r="AJ8" s="21" t="s">
        <v>38</v>
      </c>
      <c r="AK8" s="22" t="s">
        <v>39</v>
      </c>
      <c r="AL8" s="168" t="s">
        <v>35</v>
      </c>
      <c r="AM8" s="127" t="s">
        <v>25</v>
      </c>
    </row>
    <row r="9" spans="1:39" ht="15" customHeight="1" thickBot="1">
      <c r="G9" t="s">
        <v>40</v>
      </c>
      <c r="H9" t="s">
        <v>40</v>
      </c>
      <c r="K9" s="174"/>
      <c r="L9" s="175"/>
      <c r="M9" s="177"/>
      <c r="N9" s="86" t="s">
        <v>125</v>
      </c>
      <c r="O9" s="87" t="s">
        <v>126</v>
      </c>
      <c r="P9" s="161"/>
      <c r="Q9" s="162"/>
      <c r="R9" s="162"/>
      <c r="S9" s="162"/>
      <c r="T9" s="162"/>
      <c r="U9" s="178"/>
      <c r="V9" s="180"/>
      <c r="W9" s="23" t="s">
        <v>42</v>
      </c>
      <c r="X9" s="24" t="s">
        <v>43</v>
      </c>
      <c r="Y9" s="164"/>
      <c r="Z9" s="25" t="s">
        <v>45</v>
      </c>
      <c r="AA9" s="26" t="s">
        <v>46</v>
      </c>
      <c r="AB9" s="26" t="s">
        <v>47</v>
      </c>
      <c r="AC9" s="27" t="s">
        <v>48</v>
      </c>
      <c r="AD9" s="168"/>
      <c r="AE9" s="26" t="s">
        <v>49</v>
      </c>
      <c r="AF9" s="102" t="s">
        <v>50</v>
      </c>
      <c r="AG9" s="26" t="s">
        <v>51</v>
      </c>
      <c r="AH9" s="28" t="s">
        <v>48</v>
      </c>
      <c r="AI9" s="168"/>
      <c r="AJ9" s="21" t="s">
        <v>52</v>
      </c>
      <c r="AK9" s="22" t="s">
        <v>53</v>
      </c>
      <c r="AL9" s="168"/>
      <c r="AM9" s="149" t="s">
        <v>54</v>
      </c>
    </row>
    <row r="10" spans="1:39" ht="24.75" customHeight="1">
      <c r="G10" t="s">
        <v>40</v>
      </c>
      <c r="H10" t="s">
        <v>40</v>
      </c>
      <c r="K10" s="130"/>
      <c r="L10" s="94"/>
      <c r="M10" s="150"/>
      <c r="N10" s="146"/>
      <c r="O10" s="96"/>
      <c r="P10" s="146"/>
      <c r="Q10" s="85"/>
      <c r="R10" s="85"/>
      <c r="S10" s="85"/>
      <c r="T10" s="85"/>
      <c r="U10" s="33"/>
      <c r="V10" s="34"/>
      <c r="W10" s="147"/>
      <c r="X10" s="148"/>
      <c r="Y10" s="37"/>
      <c r="Z10" s="151"/>
      <c r="AA10" s="151"/>
      <c r="AB10" s="151"/>
      <c r="AC10" s="41">
        <f t="shared" ref="AC10:AC24" si="0">IF(MAX(Z10:AB10)&lt;0,0,MAX(Z10:AB10))</f>
        <v>0</v>
      </c>
      <c r="AD10" s="42"/>
      <c r="AE10" s="151"/>
      <c r="AF10" s="151"/>
      <c r="AG10" s="151"/>
      <c r="AH10" s="41">
        <f t="shared" ref="AH10:AH24" si="1">IF(MAX(AE10:AG10)&lt;0,0,MAX(AE10:AG10))</f>
        <v>0</v>
      </c>
      <c r="AI10" s="42"/>
      <c r="AJ10" s="43">
        <f t="shared" ref="AJ10:AJ24" si="2">IF(AC10+AH10&lt;0,0,AC10+AH10)</f>
        <v>0</v>
      </c>
      <c r="AK10" s="44"/>
      <c r="AL10" s="45"/>
      <c r="AM10" s="129" t="str">
        <f t="shared" ref="AM10:AM24" si="3">IF(M10="N",AJ10*(306.54/(266.5-19.44*(W10/100)^-2+18.61*(W10/100)^2)),
IF(M10="N20v",AJ10*(306.54/(266.5-19.44*(W10/100)^-2+18.61*(W10/100)^2)),
IF(M10="N23v",AJ10*(306.54/(266.5-19.44*(W10/100)^-2+18.61*(W10/100)^2)),
IF(M10="T17v",AJ10*(306.54/(266.5-19.44*(W10/100)^-2+18.61*(W10/100)^2)),
IF(M10="T15v",AJ10*(306.54/(266.5-19.44*(W10/100)^-2+18.61*(W10/100)^2)),
IF(M10="M",AJ10*(463.26/(416.7-47.87*(W10/100)^-2+18.93*(W10/100)^2)),
IF(M10="M20v",AJ10*(463.26/(416.7-47.87*(W10/100)^-2+18.93*(W10/100)^2)),
IF(M10="M23v",AJ10*(463.26/(416.7-47.87*(W10/100)^-2+18.93*(W10/100)^2)),
IF(M10="P17v",AJ10*(463.26/(416.7-47.87*(W10/100)^-2+18.93*(W10/100)^2)),
IF(M10="P15v",AJ10*(463.26/(416.7-47.87*(W10/100)^-2+18.93*(W10/100)^2)),
"Lisää nostaja"
))))))))))</f>
        <v>Lisää nostaja</v>
      </c>
    </row>
    <row r="11" spans="1:39" ht="24.75" customHeight="1">
      <c r="K11" s="130"/>
      <c r="L11" s="94"/>
      <c r="M11" s="31"/>
      <c r="N11" s="146"/>
      <c r="O11" s="96"/>
      <c r="P11" s="146"/>
      <c r="Q11" s="85"/>
      <c r="R11" s="85"/>
      <c r="S11" s="85"/>
      <c r="T11" s="85"/>
      <c r="U11" s="47"/>
      <c r="V11" s="34"/>
      <c r="W11" s="147"/>
      <c r="X11" s="148"/>
      <c r="Y11" s="37"/>
      <c r="Z11" s="151"/>
      <c r="AA11" s="151"/>
      <c r="AB11" s="151"/>
      <c r="AC11" s="53">
        <f t="shared" si="0"/>
        <v>0</v>
      </c>
      <c r="AD11" s="46"/>
      <c r="AE11" s="151"/>
      <c r="AF11" s="151"/>
      <c r="AG11" s="151"/>
      <c r="AH11" s="53">
        <f t="shared" si="1"/>
        <v>0</v>
      </c>
      <c r="AI11" s="46"/>
      <c r="AJ11" s="54">
        <f t="shared" si="2"/>
        <v>0</v>
      </c>
      <c r="AK11" s="55"/>
      <c r="AL11" s="56"/>
      <c r="AM11" s="129" t="str">
        <f t="shared" si="3"/>
        <v>Lisää nostaja</v>
      </c>
    </row>
    <row r="12" spans="1:39" ht="24.75" customHeight="1">
      <c r="K12" s="130"/>
      <c r="L12" s="94"/>
      <c r="M12" s="31"/>
      <c r="N12" s="146"/>
      <c r="O12" s="96"/>
      <c r="P12" s="146"/>
      <c r="Q12" s="85"/>
      <c r="R12" s="85"/>
      <c r="S12" s="85"/>
      <c r="T12" s="85"/>
      <c r="U12" s="47"/>
      <c r="V12" s="34"/>
      <c r="W12" s="147"/>
      <c r="X12" s="148"/>
      <c r="Y12" s="37"/>
      <c r="Z12" s="151"/>
      <c r="AA12" s="151"/>
      <c r="AB12" s="151"/>
      <c r="AC12" s="53">
        <f t="shared" si="0"/>
        <v>0</v>
      </c>
      <c r="AD12" s="46"/>
      <c r="AE12" s="151"/>
      <c r="AF12" s="151"/>
      <c r="AG12" s="151"/>
      <c r="AH12" s="53">
        <f t="shared" si="1"/>
        <v>0</v>
      </c>
      <c r="AI12" s="46"/>
      <c r="AJ12" s="54">
        <f t="shared" si="2"/>
        <v>0</v>
      </c>
      <c r="AK12" s="55"/>
      <c r="AL12" s="56"/>
      <c r="AM12" s="129" t="str">
        <f t="shared" si="3"/>
        <v>Lisää nostaja</v>
      </c>
    </row>
    <row r="13" spans="1:39" ht="24.75" customHeight="1">
      <c r="K13" s="130"/>
      <c r="L13" s="94"/>
      <c r="M13" s="31"/>
      <c r="N13" s="146"/>
      <c r="O13" s="96"/>
      <c r="P13" s="146"/>
      <c r="Q13" s="85"/>
      <c r="R13" s="85"/>
      <c r="S13" s="85"/>
      <c r="T13" s="85"/>
      <c r="U13" s="47"/>
      <c r="V13" s="34"/>
      <c r="W13" s="147"/>
      <c r="X13" s="148"/>
      <c r="Y13" s="37"/>
      <c r="Z13" s="151"/>
      <c r="AA13" s="151"/>
      <c r="AB13" s="151"/>
      <c r="AC13" s="53">
        <f t="shared" si="0"/>
        <v>0</v>
      </c>
      <c r="AD13" s="46"/>
      <c r="AE13" s="151"/>
      <c r="AF13" s="151"/>
      <c r="AG13" s="151"/>
      <c r="AH13" s="53">
        <f t="shared" si="1"/>
        <v>0</v>
      </c>
      <c r="AI13" s="46"/>
      <c r="AJ13" s="54">
        <f t="shared" si="2"/>
        <v>0</v>
      </c>
      <c r="AK13" s="55"/>
      <c r="AL13" s="56"/>
      <c r="AM13" s="129" t="str">
        <f t="shared" si="3"/>
        <v>Lisää nostaja</v>
      </c>
    </row>
    <row r="14" spans="1:39" ht="24.75" customHeight="1">
      <c r="K14" s="130"/>
      <c r="L14" s="94"/>
      <c r="M14" s="95"/>
      <c r="N14" s="96"/>
      <c r="O14" s="96"/>
      <c r="P14" s="96" t="str">
        <f t="shared" ref="N11:P14" si="4">N14 &amp; " " &amp; O14</f>
        <v xml:space="preserve"> </v>
      </c>
      <c r="Q14" s="85"/>
      <c r="R14" s="85"/>
      <c r="S14" s="85"/>
      <c r="T14" s="85"/>
      <c r="U14" s="85"/>
      <c r="V14" s="34"/>
      <c r="W14" s="35"/>
      <c r="X14" s="73"/>
      <c r="Y14" s="49"/>
      <c r="Z14" s="50"/>
      <c r="AA14" s="51"/>
      <c r="AB14" s="52"/>
      <c r="AC14" s="53">
        <f t="shared" si="0"/>
        <v>0</v>
      </c>
      <c r="AD14" s="46"/>
      <c r="AE14" s="51"/>
      <c r="AF14" s="51"/>
      <c r="AG14" s="51"/>
      <c r="AH14" s="53">
        <f t="shared" si="1"/>
        <v>0</v>
      </c>
      <c r="AI14" s="46"/>
      <c r="AJ14" s="54">
        <f t="shared" si="2"/>
        <v>0</v>
      </c>
      <c r="AK14" s="55"/>
      <c r="AL14" s="56"/>
      <c r="AM14" s="129" t="str">
        <f t="shared" si="3"/>
        <v>Lisää nostaja</v>
      </c>
    </row>
    <row r="15" spans="1:39" ht="24.75" customHeight="1">
      <c r="K15" s="130"/>
      <c r="L15" s="94"/>
      <c r="M15" s="95"/>
      <c r="N15" s="96"/>
      <c r="O15" s="96"/>
      <c r="P15" s="85"/>
      <c r="Q15" s="85"/>
      <c r="R15" s="85"/>
      <c r="S15" s="85"/>
      <c r="T15" s="85"/>
      <c r="U15" s="85"/>
      <c r="V15" s="34"/>
      <c r="W15" s="35"/>
      <c r="X15" s="73"/>
      <c r="Y15" s="49"/>
      <c r="Z15" s="50"/>
      <c r="AA15" s="51"/>
      <c r="AB15" s="52"/>
      <c r="AC15" s="53">
        <f t="shared" si="0"/>
        <v>0</v>
      </c>
      <c r="AD15" s="46"/>
      <c r="AE15" s="51"/>
      <c r="AF15" s="51"/>
      <c r="AG15" s="51"/>
      <c r="AH15" s="53">
        <f t="shared" si="1"/>
        <v>0</v>
      </c>
      <c r="AI15" s="46"/>
      <c r="AJ15" s="54">
        <f t="shared" si="2"/>
        <v>0</v>
      </c>
      <c r="AK15" s="55"/>
      <c r="AL15" s="56"/>
      <c r="AM15" s="129" t="str">
        <f t="shared" si="3"/>
        <v>Lisää nostaja</v>
      </c>
    </row>
    <row r="16" spans="1:39" ht="24.75" customHeight="1">
      <c r="K16" s="130"/>
      <c r="L16" s="94"/>
      <c r="M16" s="95"/>
      <c r="N16" s="96"/>
      <c r="O16" s="96"/>
      <c r="P16" s="85"/>
      <c r="Q16" s="85"/>
      <c r="R16" s="85"/>
      <c r="S16" s="85"/>
      <c r="T16" s="85"/>
      <c r="U16" s="85"/>
      <c r="V16" s="34"/>
      <c r="W16" s="35"/>
      <c r="X16" s="73"/>
      <c r="Y16" s="49"/>
      <c r="Z16" s="38"/>
      <c r="AA16" s="51"/>
      <c r="AB16" s="52"/>
      <c r="AC16" s="53">
        <f t="shared" si="0"/>
        <v>0</v>
      </c>
      <c r="AD16" s="46"/>
      <c r="AE16" s="39"/>
      <c r="AF16" s="51"/>
      <c r="AG16" s="51"/>
      <c r="AH16" s="53">
        <f t="shared" si="1"/>
        <v>0</v>
      </c>
      <c r="AI16" s="46"/>
      <c r="AJ16" s="54">
        <f t="shared" si="2"/>
        <v>0</v>
      </c>
      <c r="AK16" s="55"/>
      <c r="AL16" s="56"/>
      <c r="AM16" s="129" t="str">
        <f t="shared" si="3"/>
        <v>Lisää nostaja</v>
      </c>
    </row>
    <row r="17" spans="11:39" ht="24.75" customHeight="1">
      <c r="K17" s="130"/>
      <c r="L17" s="94"/>
      <c r="M17" s="95"/>
      <c r="N17" s="96"/>
      <c r="O17" s="96"/>
      <c r="P17" s="85"/>
      <c r="Q17" s="85"/>
      <c r="R17" s="85"/>
      <c r="S17" s="85"/>
      <c r="T17" s="85"/>
      <c r="U17" s="85"/>
      <c r="V17" s="34"/>
      <c r="W17" s="35"/>
      <c r="X17" s="73"/>
      <c r="Y17" s="49"/>
      <c r="Z17" s="50"/>
      <c r="AA17" s="51"/>
      <c r="AB17" s="52"/>
      <c r="AC17" s="53">
        <f t="shared" si="0"/>
        <v>0</v>
      </c>
      <c r="AD17" s="46"/>
      <c r="AE17" s="51"/>
      <c r="AF17" s="51"/>
      <c r="AG17" s="51"/>
      <c r="AH17" s="53">
        <f t="shared" si="1"/>
        <v>0</v>
      </c>
      <c r="AI17" s="46"/>
      <c r="AJ17" s="54">
        <f t="shared" si="2"/>
        <v>0</v>
      </c>
      <c r="AK17" s="55"/>
      <c r="AL17" s="56"/>
      <c r="AM17" s="129" t="str">
        <f t="shared" si="3"/>
        <v>Lisää nostaja</v>
      </c>
    </row>
    <row r="18" spans="11:39" ht="24.75" customHeight="1">
      <c r="K18" s="130"/>
      <c r="L18" s="94"/>
      <c r="M18" s="95"/>
      <c r="N18" s="96"/>
      <c r="O18" s="96"/>
      <c r="P18" s="85"/>
      <c r="Q18" s="85"/>
      <c r="R18" s="85"/>
      <c r="S18" s="85"/>
      <c r="T18" s="85"/>
      <c r="U18" s="85"/>
      <c r="V18" s="34"/>
      <c r="W18" s="35"/>
      <c r="X18" s="73"/>
      <c r="Y18" s="49"/>
      <c r="Z18" s="50"/>
      <c r="AA18" s="51"/>
      <c r="AB18" s="52"/>
      <c r="AC18" s="53">
        <f t="shared" si="0"/>
        <v>0</v>
      </c>
      <c r="AD18" s="46"/>
      <c r="AE18" s="51"/>
      <c r="AF18" s="51"/>
      <c r="AG18" s="51"/>
      <c r="AH18" s="53">
        <f t="shared" si="1"/>
        <v>0</v>
      </c>
      <c r="AI18" s="46"/>
      <c r="AJ18" s="54">
        <f t="shared" si="2"/>
        <v>0</v>
      </c>
      <c r="AK18" s="55"/>
      <c r="AL18" s="56"/>
      <c r="AM18" s="129" t="str">
        <f t="shared" si="3"/>
        <v>Lisää nostaja</v>
      </c>
    </row>
    <row r="19" spans="11:39" ht="24.75" customHeight="1">
      <c r="K19" s="130"/>
      <c r="L19" s="94"/>
      <c r="M19" s="95"/>
      <c r="N19" s="96"/>
      <c r="O19" s="96"/>
      <c r="P19" s="85"/>
      <c r="Q19" s="85"/>
      <c r="R19" s="85"/>
      <c r="S19" s="85"/>
      <c r="T19" s="85"/>
      <c r="U19" s="85"/>
      <c r="V19" s="34"/>
      <c r="W19" s="35"/>
      <c r="X19" s="73"/>
      <c r="Y19" s="49"/>
      <c r="Z19" s="38"/>
      <c r="AA19" s="51"/>
      <c r="AB19" s="52"/>
      <c r="AC19" s="53">
        <f t="shared" si="0"/>
        <v>0</v>
      </c>
      <c r="AD19" s="46"/>
      <c r="AE19" s="39"/>
      <c r="AF19" s="51"/>
      <c r="AG19" s="51"/>
      <c r="AH19" s="53">
        <f t="shared" si="1"/>
        <v>0</v>
      </c>
      <c r="AI19" s="46"/>
      <c r="AJ19" s="54">
        <f t="shared" si="2"/>
        <v>0</v>
      </c>
      <c r="AK19" s="55"/>
      <c r="AL19" s="56"/>
      <c r="AM19" s="129" t="str">
        <f t="shared" si="3"/>
        <v>Lisää nostaja</v>
      </c>
    </row>
    <row r="20" spans="11:39" ht="24.75" customHeight="1">
      <c r="K20" s="130"/>
      <c r="L20" s="94"/>
      <c r="M20" s="95"/>
      <c r="N20" s="96"/>
      <c r="O20" s="96"/>
      <c r="P20" s="85"/>
      <c r="Q20" s="85"/>
      <c r="R20" s="85"/>
      <c r="S20" s="85"/>
      <c r="T20" s="85"/>
      <c r="U20" s="85"/>
      <c r="V20" s="34"/>
      <c r="W20" s="35"/>
      <c r="X20" s="73"/>
      <c r="Y20" s="49"/>
      <c r="Z20" s="50"/>
      <c r="AA20" s="51"/>
      <c r="AB20" s="52"/>
      <c r="AC20" s="53">
        <f t="shared" si="0"/>
        <v>0</v>
      </c>
      <c r="AD20" s="46"/>
      <c r="AE20" s="51"/>
      <c r="AF20" s="51"/>
      <c r="AG20" s="51"/>
      <c r="AH20" s="53">
        <f t="shared" si="1"/>
        <v>0</v>
      </c>
      <c r="AI20" s="46"/>
      <c r="AJ20" s="54">
        <f t="shared" si="2"/>
        <v>0</v>
      </c>
      <c r="AK20" s="55"/>
      <c r="AL20" s="56"/>
      <c r="AM20" s="129" t="str">
        <f t="shared" si="3"/>
        <v>Lisää nostaja</v>
      </c>
    </row>
    <row r="21" spans="11:39" ht="24.75" customHeight="1">
      <c r="K21" s="130"/>
      <c r="L21" s="94"/>
      <c r="M21" s="95"/>
      <c r="N21" s="96"/>
      <c r="O21" s="96"/>
      <c r="P21" s="85"/>
      <c r="Q21" s="85"/>
      <c r="R21" s="85"/>
      <c r="S21" s="85"/>
      <c r="T21" s="85"/>
      <c r="U21" s="85"/>
      <c r="V21" s="34"/>
      <c r="W21" s="35"/>
      <c r="X21" s="73"/>
      <c r="Y21" s="49"/>
      <c r="Z21" s="50"/>
      <c r="AA21" s="51"/>
      <c r="AB21" s="52"/>
      <c r="AC21" s="53">
        <f t="shared" si="0"/>
        <v>0</v>
      </c>
      <c r="AD21" s="46"/>
      <c r="AE21" s="51"/>
      <c r="AF21" s="51"/>
      <c r="AG21" s="51"/>
      <c r="AH21" s="53">
        <f t="shared" si="1"/>
        <v>0</v>
      </c>
      <c r="AI21" s="46"/>
      <c r="AJ21" s="54">
        <f t="shared" si="2"/>
        <v>0</v>
      </c>
      <c r="AK21" s="55"/>
      <c r="AL21" s="56"/>
      <c r="AM21" s="129" t="str">
        <f t="shared" si="3"/>
        <v>Lisää nostaja</v>
      </c>
    </row>
    <row r="22" spans="11:39" ht="24.75" customHeight="1">
      <c r="K22" s="130"/>
      <c r="L22" s="94"/>
      <c r="M22" s="95"/>
      <c r="N22" s="85"/>
      <c r="O22" s="85"/>
      <c r="P22" s="85"/>
      <c r="Q22" s="85"/>
      <c r="R22" s="85"/>
      <c r="S22" s="85"/>
      <c r="T22" s="85"/>
      <c r="U22" s="85"/>
      <c r="V22" s="34"/>
      <c r="W22" s="35"/>
      <c r="X22" s="73"/>
      <c r="Y22" s="49"/>
      <c r="Z22" s="38"/>
      <c r="AA22" s="51"/>
      <c r="AB22" s="52"/>
      <c r="AC22" s="53">
        <f t="shared" si="0"/>
        <v>0</v>
      </c>
      <c r="AD22" s="46"/>
      <c r="AE22" s="39"/>
      <c r="AF22" s="51"/>
      <c r="AG22" s="51"/>
      <c r="AH22" s="53">
        <f t="shared" si="1"/>
        <v>0</v>
      </c>
      <c r="AI22" s="46"/>
      <c r="AJ22" s="54">
        <f t="shared" si="2"/>
        <v>0</v>
      </c>
      <c r="AK22" s="55"/>
      <c r="AL22" s="56"/>
      <c r="AM22" s="129" t="str">
        <f t="shared" si="3"/>
        <v>Lisää nostaja</v>
      </c>
    </row>
    <row r="23" spans="11:39" ht="24.75" customHeight="1">
      <c r="K23" s="130"/>
      <c r="L23" s="94"/>
      <c r="M23" s="95"/>
      <c r="N23" s="85"/>
      <c r="O23" s="85"/>
      <c r="P23" s="85"/>
      <c r="Q23" s="85"/>
      <c r="R23" s="85"/>
      <c r="S23" s="85"/>
      <c r="T23" s="85"/>
      <c r="U23" s="85"/>
      <c r="V23" s="34"/>
      <c r="W23" s="35"/>
      <c r="X23" s="73"/>
      <c r="Y23" s="49"/>
      <c r="Z23" s="50"/>
      <c r="AA23" s="51"/>
      <c r="AB23" s="52"/>
      <c r="AC23" s="53">
        <f t="shared" si="0"/>
        <v>0</v>
      </c>
      <c r="AD23" s="46"/>
      <c r="AE23" s="51"/>
      <c r="AF23" s="51"/>
      <c r="AG23" s="51"/>
      <c r="AH23" s="53">
        <f t="shared" si="1"/>
        <v>0</v>
      </c>
      <c r="AI23" s="46"/>
      <c r="AJ23" s="54">
        <f t="shared" si="2"/>
        <v>0</v>
      </c>
      <c r="AK23" s="55"/>
      <c r="AL23" s="56"/>
      <c r="AM23" s="129" t="str">
        <f t="shared" si="3"/>
        <v>Lisää nostaja</v>
      </c>
    </row>
    <row r="24" spans="11:39" ht="24.75" customHeight="1">
      <c r="K24" s="130"/>
      <c r="L24" s="94"/>
      <c r="M24" s="95"/>
      <c r="N24" s="85"/>
      <c r="O24" s="85"/>
      <c r="P24" s="85"/>
      <c r="Q24" s="85"/>
      <c r="R24" s="85"/>
      <c r="S24" s="85"/>
      <c r="T24" s="85"/>
      <c r="U24" s="85"/>
      <c r="V24" s="34"/>
      <c r="W24" s="35"/>
      <c r="X24" s="74"/>
      <c r="Y24" s="57"/>
      <c r="Z24" s="50"/>
      <c r="AA24" s="58"/>
      <c r="AB24" s="59"/>
      <c r="AC24" s="60">
        <f t="shared" si="0"/>
        <v>0</v>
      </c>
      <c r="AD24" s="30"/>
      <c r="AE24" s="51"/>
      <c r="AF24" s="58"/>
      <c r="AG24" s="58"/>
      <c r="AH24" s="60">
        <f t="shared" si="1"/>
        <v>0</v>
      </c>
      <c r="AI24" s="30"/>
      <c r="AJ24" s="61">
        <f t="shared" si="2"/>
        <v>0</v>
      </c>
      <c r="AK24" s="62"/>
      <c r="AL24" s="63"/>
      <c r="AM24" s="129" t="str">
        <f t="shared" si="3"/>
        <v>Lisää nostaja</v>
      </c>
    </row>
    <row r="25" spans="11:39" ht="7.5" customHeight="1">
      <c r="K25" s="126"/>
      <c r="L25" s="84"/>
      <c r="M25" s="84"/>
      <c r="N25" s="84"/>
      <c r="O25" s="84"/>
      <c r="P25" s="84"/>
      <c r="Q25" s="84"/>
      <c r="R25" s="84"/>
      <c r="S25" s="84"/>
      <c r="T25" s="84"/>
      <c r="U25" s="103"/>
      <c r="V25" s="97"/>
      <c r="W25" s="100"/>
      <c r="X25" s="92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131"/>
    </row>
    <row r="26" spans="11:39" ht="18" customHeight="1">
      <c r="K26" s="132"/>
      <c r="L26" s="104"/>
      <c r="M26" s="104" t="s">
        <v>122</v>
      </c>
      <c r="N26" s="187"/>
      <c r="O26" s="187"/>
      <c r="P26" s="78"/>
      <c r="Q26" s="78"/>
      <c r="V26" s="105" t="s">
        <v>124</v>
      </c>
      <c r="W26" s="155"/>
      <c r="X26" s="155"/>
      <c r="Y26" s="155"/>
      <c r="Z26" s="155"/>
      <c r="AB26" s="106" t="s">
        <v>123</v>
      </c>
      <c r="AC26" s="153"/>
      <c r="AD26" s="153"/>
      <c r="AE26" s="153"/>
      <c r="AF26" s="153"/>
      <c r="AG26" s="153"/>
      <c r="AH26" s="107" t="s">
        <v>71</v>
      </c>
      <c r="AI26" s="79"/>
      <c r="AJ26" s="153"/>
      <c r="AK26" s="153"/>
      <c r="AL26" s="153"/>
      <c r="AM26" s="154"/>
    </row>
    <row r="27" spans="11:39" ht="12.75" customHeight="1">
      <c r="K27" s="132"/>
      <c r="L27" s="104"/>
      <c r="M27" s="104"/>
      <c r="N27" s="93" t="s">
        <v>72</v>
      </c>
      <c r="O27" s="108"/>
      <c r="P27" s="108"/>
      <c r="Q27" s="108"/>
      <c r="T27" s="109"/>
      <c r="W27" s="93" t="s">
        <v>73</v>
      </c>
      <c r="X27" s="110"/>
      <c r="Z27" s="98"/>
      <c r="AA27" s="111"/>
      <c r="AC27" s="93" t="s">
        <v>72</v>
      </c>
      <c r="AD27" s="93"/>
      <c r="AE27" s="93"/>
      <c r="AF27" s="93"/>
      <c r="AG27" s="98"/>
      <c r="AI27" s="111"/>
      <c r="AJ27" s="112" t="s">
        <v>72</v>
      </c>
      <c r="AK27" s="111"/>
      <c r="AM27" s="133"/>
    </row>
    <row r="28" spans="11:39" ht="18" customHeight="1">
      <c r="K28" s="132"/>
      <c r="L28" s="104"/>
      <c r="M28" s="104" t="s">
        <v>74</v>
      </c>
      <c r="N28" s="152"/>
      <c r="O28" s="152"/>
      <c r="P28" s="75"/>
      <c r="Q28" s="75"/>
      <c r="V28" s="113" t="s">
        <v>75</v>
      </c>
      <c r="W28" s="76"/>
      <c r="X28" s="76"/>
      <c r="Y28" s="76"/>
      <c r="Z28" s="77"/>
      <c r="AA28" s="114"/>
      <c r="AB28" s="114" t="s">
        <v>76</v>
      </c>
      <c r="AC28" s="153"/>
      <c r="AD28" s="153"/>
      <c r="AE28" s="153"/>
      <c r="AF28" s="153"/>
      <c r="AG28" s="153"/>
      <c r="AH28" s="107" t="s">
        <v>77</v>
      </c>
      <c r="AI28" s="79"/>
      <c r="AJ28" s="153"/>
      <c r="AK28" s="153"/>
      <c r="AL28" s="153"/>
      <c r="AM28" s="154"/>
    </row>
    <row r="29" spans="11:39" ht="12.75" customHeight="1" thickBot="1">
      <c r="K29" s="135"/>
      <c r="L29" s="136"/>
      <c r="M29" s="137"/>
      <c r="N29" s="138" t="s">
        <v>72</v>
      </c>
      <c r="O29" s="137"/>
      <c r="P29" s="137"/>
      <c r="Q29" s="137"/>
      <c r="R29" s="136"/>
      <c r="S29" s="136"/>
      <c r="T29" s="139"/>
      <c r="U29" s="140"/>
      <c r="V29" s="140"/>
      <c r="W29" s="138" t="s">
        <v>73</v>
      </c>
      <c r="X29" s="141"/>
      <c r="Y29" s="136"/>
      <c r="Z29" s="142"/>
      <c r="AA29" s="136"/>
      <c r="AB29" s="136"/>
      <c r="AC29" s="138" t="s">
        <v>72</v>
      </c>
      <c r="AD29" s="138"/>
      <c r="AE29" s="138"/>
      <c r="AF29" s="138"/>
      <c r="AG29" s="138"/>
      <c r="AH29" s="136"/>
      <c r="AI29" s="141"/>
      <c r="AJ29" s="143" t="s">
        <v>72</v>
      </c>
      <c r="AK29" s="141"/>
      <c r="AL29" s="136"/>
      <c r="AM29" s="144"/>
    </row>
  </sheetData>
  <dataConsolidate/>
  <mergeCells count="26">
    <mergeCell ref="AJ5:AL5"/>
    <mergeCell ref="AJ3:AL3"/>
    <mergeCell ref="N26:O26"/>
    <mergeCell ref="Z3:AF3"/>
    <mergeCell ref="Z5:AF5"/>
    <mergeCell ref="K1:M5"/>
    <mergeCell ref="N4:V4"/>
    <mergeCell ref="K7:K9"/>
    <mergeCell ref="L7:L9"/>
    <mergeCell ref="M7:M9"/>
    <mergeCell ref="U8:U9"/>
    <mergeCell ref="V8:V9"/>
    <mergeCell ref="N28:O28"/>
    <mergeCell ref="AJ28:AM28"/>
    <mergeCell ref="W26:Z26"/>
    <mergeCell ref="N7:AH7"/>
    <mergeCell ref="N8:T8"/>
    <mergeCell ref="P9:T9"/>
    <mergeCell ref="AC26:AG26"/>
    <mergeCell ref="AC28:AG28"/>
    <mergeCell ref="Y8:Y9"/>
    <mergeCell ref="AL7:AM7"/>
    <mergeCell ref="AD8:AD9"/>
    <mergeCell ref="AI8:AI9"/>
    <mergeCell ref="AL8:AL9"/>
    <mergeCell ref="AJ26:AM26"/>
  </mergeCells>
  <phoneticPr fontId="17" type="noConversion"/>
  <conditionalFormatting sqref="Z10:AB24">
    <cfRule type="cellIs" dxfId="7" priority="3" operator="between">
      <formula>1</formula>
      <formula>200</formula>
    </cfRule>
    <cfRule type="containsText" dxfId="6" priority="4" operator="containsText" text="d">
      <formula>NOT(ISERROR(SEARCH("d",Z10)))</formula>
    </cfRule>
  </conditionalFormatting>
  <conditionalFormatting sqref="AE10:AG24">
    <cfRule type="cellIs" dxfId="5" priority="1" operator="between">
      <formula>1</formula>
      <formula>200</formula>
    </cfRule>
    <cfRule type="containsText" dxfId="4" priority="2" operator="containsText" text="d">
      <formula>NOT(ISERROR(SEARCH("d",AE10)))</formula>
    </cfRule>
  </conditionalFormatting>
  <dataValidations count="2">
    <dataValidation type="list" allowBlank="1" showInputMessage="1" showErrorMessage="1" sqref="M10:M24" xr:uid="{AD5795BA-11D9-4720-AC27-7E98F77D7179}">
      <formula1>"M,N,M20v,M23v,N20v,N23v,P17v,T17v,P15v,T15v"</formula1>
    </dataValidation>
    <dataValidation type="list" allowBlank="1" showInputMessage="1" showErrorMessage="1" sqref="V10:V24" xr:uid="{28370CE4-67CE-4B4A-871A-E20665494D63}">
      <formula1>INDIRECT(M10)</formula1>
    </dataValidation>
  </dataValidations>
  <hyperlinks>
    <hyperlink ref="N4" r:id="rId1" xr:uid="{00000000-0004-0000-0000-000000000000}"/>
  </hyperlinks>
  <pageMargins left="0.196527777777778" right="0.196527777777778" top="0.196527777777778" bottom="0.196527777777778" header="0.511811023622047" footer="0.511811023622047"/>
  <pageSetup paperSize="9" scale="82" orientation="landscape" horizontalDpi="300" verticalDpi="3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>
    <pageSetUpPr fitToPage="1"/>
  </sheetPr>
  <dimension ref="A1:G21"/>
  <sheetViews>
    <sheetView zoomScaleNormal="100" workbookViewId="0">
      <selection activeCell="B22" sqref="B22"/>
    </sheetView>
  </sheetViews>
  <sheetFormatPr defaultColWidth="10.33203125" defaultRowHeight="15" customHeight="1"/>
  <cols>
    <col min="1" max="1" width="4.6640625" customWidth="1"/>
    <col min="2" max="2" width="18.6640625" customWidth="1"/>
  </cols>
  <sheetData>
    <row r="1" spans="1:7" ht="15.75">
      <c r="A1" s="64" t="s">
        <v>78</v>
      </c>
      <c r="B1" s="64" t="s">
        <v>41</v>
      </c>
      <c r="C1" s="64" t="s">
        <v>32</v>
      </c>
      <c r="D1" s="64" t="s">
        <v>44</v>
      </c>
      <c r="E1" s="65" t="s">
        <v>79</v>
      </c>
      <c r="F1" s="65" t="s">
        <v>80</v>
      </c>
      <c r="G1" s="65" t="s">
        <v>81</v>
      </c>
    </row>
    <row r="2" spans="1:7" ht="15.75">
      <c r="A2" s="66">
        <f>Pöytäkirja!M10</f>
        <v>0</v>
      </c>
      <c r="B2" s="67">
        <f>Pöytäkirja!N10</f>
        <v>0</v>
      </c>
      <c r="C2" s="66">
        <f>Pöytäkirja!W10</f>
        <v>0</v>
      </c>
      <c r="D2" s="66">
        <f>Pöytäkirja!Y10</f>
        <v>0</v>
      </c>
      <c r="E2" s="68">
        <f>Pöytäkirja!AC10</f>
        <v>0</v>
      </c>
      <c r="F2" s="68">
        <f>Pöytäkirja!AH10</f>
        <v>0</v>
      </c>
      <c r="G2" s="66">
        <f>Pöytäkirja!AJ10</f>
        <v>0</v>
      </c>
    </row>
    <row r="3" spans="1:7" ht="15.75">
      <c r="A3" s="66">
        <f>Pöytäkirja!M11</f>
        <v>0</v>
      </c>
      <c r="B3" s="67">
        <f>Pöytäkirja!N11</f>
        <v>0</v>
      </c>
      <c r="C3" s="66">
        <f>Pöytäkirja!W11</f>
        <v>0</v>
      </c>
      <c r="D3" s="66">
        <f>Pöytäkirja!Y11</f>
        <v>0</v>
      </c>
      <c r="E3" s="68">
        <f>Pöytäkirja!AC11</f>
        <v>0</v>
      </c>
      <c r="F3" s="68">
        <f>Pöytäkirja!AH11</f>
        <v>0</v>
      </c>
      <c r="G3" s="66">
        <f>Pöytäkirja!AJ11</f>
        <v>0</v>
      </c>
    </row>
    <row r="4" spans="1:7" ht="15.75">
      <c r="A4" s="66">
        <f>Pöytäkirja!M12</f>
        <v>0</v>
      </c>
      <c r="B4" s="67">
        <f>Pöytäkirja!N12</f>
        <v>0</v>
      </c>
      <c r="C4" s="66">
        <f>Pöytäkirja!W12</f>
        <v>0</v>
      </c>
      <c r="D4" s="66">
        <f>Pöytäkirja!Y12</f>
        <v>0</v>
      </c>
      <c r="E4" s="68">
        <f>Pöytäkirja!AC12</f>
        <v>0</v>
      </c>
      <c r="F4" s="68">
        <f>Pöytäkirja!AH12</f>
        <v>0</v>
      </c>
      <c r="G4" s="66">
        <f>Pöytäkirja!AJ12</f>
        <v>0</v>
      </c>
    </row>
    <row r="5" spans="1:7" ht="15.75">
      <c r="A5" s="66">
        <f>Pöytäkirja!M13</f>
        <v>0</v>
      </c>
      <c r="B5" s="67">
        <f>Pöytäkirja!N13</f>
        <v>0</v>
      </c>
      <c r="C5" s="66">
        <f>Pöytäkirja!W13</f>
        <v>0</v>
      </c>
      <c r="D5" s="66">
        <f>Pöytäkirja!Y13</f>
        <v>0</v>
      </c>
      <c r="E5" s="68">
        <f>Pöytäkirja!AC13</f>
        <v>0</v>
      </c>
      <c r="F5" s="68">
        <f>Pöytäkirja!AH13</f>
        <v>0</v>
      </c>
      <c r="G5" s="66">
        <f>Pöytäkirja!AJ13</f>
        <v>0</v>
      </c>
    </row>
    <row r="6" spans="1:7" ht="15.75">
      <c r="A6" s="66">
        <f>Pöytäkirja!M14</f>
        <v>0</v>
      </c>
      <c r="B6" s="67">
        <f>Pöytäkirja!N14</f>
        <v>0</v>
      </c>
      <c r="C6" s="66">
        <f>Pöytäkirja!W14</f>
        <v>0</v>
      </c>
      <c r="D6" s="66">
        <f>Pöytäkirja!Y14</f>
        <v>0</v>
      </c>
      <c r="E6" s="68">
        <f>Pöytäkirja!AC14</f>
        <v>0</v>
      </c>
      <c r="F6" s="68">
        <f>Pöytäkirja!AH14</f>
        <v>0</v>
      </c>
      <c r="G6" s="66">
        <f>Pöytäkirja!AJ14</f>
        <v>0</v>
      </c>
    </row>
    <row r="7" spans="1:7" ht="15.75">
      <c r="A7" s="66">
        <f>Pöytäkirja!M15</f>
        <v>0</v>
      </c>
      <c r="B7" s="67">
        <f>Pöytäkirja!N15</f>
        <v>0</v>
      </c>
      <c r="C7" s="66">
        <f>Pöytäkirja!W15</f>
        <v>0</v>
      </c>
      <c r="D7" s="66">
        <f>Pöytäkirja!Y15</f>
        <v>0</v>
      </c>
      <c r="E7" s="68">
        <f>Pöytäkirja!AC15</f>
        <v>0</v>
      </c>
      <c r="F7" s="68">
        <f>Pöytäkirja!AH15</f>
        <v>0</v>
      </c>
      <c r="G7" s="66">
        <f>Pöytäkirja!AJ15</f>
        <v>0</v>
      </c>
    </row>
    <row r="8" spans="1:7" ht="15.75">
      <c r="A8" s="66">
        <f>Pöytäkirja!M16</f>
        <v>0</v>
      </c>
      <c r="B8" s="67">
        <f>Pöytäkirja!N16</f>
        <v>0</v>
      </c>
      <c r="C8" s="66">
        <f>Pöytäkirja!W16</f>
        <v>0</v>
      </c>
      <c r="D8" s="66">
        <f>Pöytäkirja!Y16</f>
        <v>0</v>
      </c>
      <c r="E8" s="68">
        <f>Pöytäkirja!AC16</f>
        <v>0</v>
      </c>
      <c r="F8" s="68">
        <f>Pöytäkirja!AH16</f>
        <v>0</v>
      </c>
      <c r="G8" s="66">
        <f>Pöytäkirja!AJ16</f>
        <v>0</v>
      </c>
    </row>
    <row r="9" spans="1:7" ht="15.75">
      <c r="A9" s="66">
        <f>Pöytäkirja!M17</f>
        <v>0</v>
      </c>
      <c r="B9" s="67">
        <f>Pöytäkirja!N17</f>
        <v>0</v>
      </c>
      <c r="C9" s="66">
        <f>Pöytäkirja!W17</f>
        <v>0</v>
      </c>
      <c r="D9" s="66">
        <f>Pöytäkirja!Y17</f>
        <v>0</v>
      </c>
      <c r="E9" s="68">
        <f>Pöytäkirja!AC17</f>
        <v>0</v>
      </c>
      <c r="F9" s="68">
        <f>Pöytäkirja!AH17</f>
        <v>0</v>
      </c>
      <c r="G9" s="66">
        <f>Pöytäkirja!AJ17</f>
        <v>0</v>
      </c>
    </row>
    <row r="10" spans="1:7" ht="15.75">
      <c r="A10" s="66">
        <f>Pöytäkirja!M18</f>
        <v>0</v>
      </c>
      <c r="B10" s="67">
        <f>Pöytäkirja!N18</f>
        <v>0</v>
      </c>
      <c r="C10" s="66">
        <f>Pöytäkirja!W18</f>
        <v>0</v>
      </c>
      <c r="D10" s="66">
        <f>Pöytäkirja!Y18</f>
        <v>0</v>
      </c>
      <c r="E10" s="68">
        <f>Pöytäkirja!AC18</f>
        <v>0</v>
      </c>
      <c r="F10" s="68">
        <f>Pöytäkirja!AH18</f>
        <v>0</v>
      </c>
      <c r="G10" s="66">
        <f>Pöytäkirja!AJ18</f>
        <v>0</v>
      </c>
    </row>
    <row r="11" spans="1:7" ht="15.75">
      <c r="A11" s="66">
        <f>Pöytäkirja!M19</f>
        <v>0</v>
      </c>
      <c r="B11" s="67">
        <f>Pöytäkirja!N19</f>
        <v>0</v>
      </c>
      <c r="C11" s="66">
        <f>Pöytäkirja!W19</f>
        <v>0</v>
      </c>
      <c r="D11" s="66">
        <f>Pöytäkirja!Y19</f>
        <v>0</v>
      </c>
      <c r="E11" s="68">
        <f>Pöytäkirja!AC19</f>
        <v>0</v>
      </c>
      <c r="F11" s="68">
        <f>Pöytäkirja!AH19</f>
        <v>0</v>
      </c>
      <c r="G11" s="66">
        <f>Pöytäkirja!AJ19</f>
        <v>0</v>
      </c>
    </row>
    <row r="12" spans="1:7" ht="15.75">
      <c r="A12" s="66">
        <f>Pöytäkirja!M20</f>
        <v>0</v>
      </c>
      <c r="B12" s="67">
        <f>Pöytäkirja!N20</f>
        <v>0</v>
      </c>
      <c r="C12" s="66">
        <f>Pöytäkirja!W20</f>
        <v>0</v>
      </c>
      <c r="D12" s="66">
        <f>Pöytäkirja!Y20</f>
        <v>0</v>
      </c>
      <c r="E12" s="68">
        <f>Pöytäkirja!AC20</f>
        <v>0</v>
      </c>
      <c r="F12" s="68">
        <f>Pöytäkirja!AH20</f>
        <v>0</v>
      </c>
      <c r="G12" s="66">
        <f>Pöytäkirja!AJ20</f>
        <v>0</v>
      </c>
    </row>
    <row r="13" spans="1:7" ht="15.75">
      <c r="A13" s="66">
        <f>Pöytäkirja!M21</f>
        <v>0</v>
      </c>
      <c r="B13" s="67">
        <f>Pöytäkirja!N21</f>
        <v>0</v>
      </c>
      <c r="C13" s="66">
        <f>Pöytäkirja!W21</f>
        <v>0</v>
      </c>
      <c r="D13" s="66">
        <f>Pöytäkirja!Y21</f>
        <v>0</v>
      </c>
      <c r="E13" s="68">
        <f>Pöytäkirja!AC21</f>
        <v>0</v>
      </c>
      <c r="F13" s="68">
        <f>Pöytäkirja!AH21</f>
        <v>0</v>
      </c>
      <c r="G13" s="66">
        <f>Pöytäkirja!AJ21</f>
        <v>0</v>
      </c>
    </row>
    <row r="14" spans="1:7" ht="15.75">
      <c r="A14" s="66">
        <f>Pöytäkirja!M22</f>
        <v>0</v>
      </c>
      <c r="B14" s="67">
        <f>Pöytäkirja!N22</f>
        <v>0</v>
      </c>
      <c r="C14" s="66">
        <f>Pöytäkirja!W22</f>
        <v>0</v>
      </c>
      <c r="D14" s="66">
        <f>Pöytäkirja!Y22</f>
        <v>0</v>
      </c>
      <c r="E14" s="68">
        <f>Pöytäkirja!AC22</f>
        <v>0</v>
      </c>
      <c r="F14" s="68">
        <f>Pöytäkirja!AH22</f>
        <v>0</v>
      </c>
      <c r="G14" s="66">
        <f>Pöytäkirja!AJ22</f>
        <v>0</v>
      </c>
    </row>
    <row r="15" spans="1:7" ht="15.75">
      <c r="A15" s="66">
        <f>Pöytäkirja!M23</f>
        <v>0</v>
      </c>
      <c r="B15" s="67">
        <f>Pöytäkirja!N23</f>
        <v>0</v>
      </c>
      <c r="C15" s="66">
        <f>Pöytäkirja!W23</f>
        <v>0</v>
      </c>
      <c r="D15" s="66">
        <f>Pöytäkirja!Y23</f>
        <v>0</v>
      </c>
      <c r="E15" s="68">
        <f>Pöytäkirja!AC23</f>
        <v>0</v>
      </c>
      <c r="F15" s="68">
        <f>Pöytäkirja!AH23</f>
        <v>0</v>
      </c>
      <c r="G15" s="66">
        <f>Pöytäkirja!AJ23</f>
        <v>0</v>
      </c>
    </row>
    <row r="16" spans="1:7" ht="15.75">
      <c r="A16" s="66">
        <f>Pöytäkirja!M24</f>
        <v>0</v>
      </c>
      <c r="B16" s="67">
        <f>Pöytäkirja!N24</f>
        <v>0</v>
      </c>
      <c r="C16" s="66">
        <f>Pöytäkirja!W24</f>
        <v>0</v>
      </c>
      <c r="D16" s="66">
        <f>Pöytäkirja!Y24</f>
        <v>0</v>
      </c>
      <c r="E16" s="68">
        <f>Pöytäkirja!AC24</f>
        <v>0</v>
      </c>
      <c r="F16" s="68">
        <f>Pöytäkirja!AH24</f>
        <v>0</v>
      </c>
      <c r="G16" s="66">
        <f>Pöytäkirja!AJ24</f>
        <v>0</v>
      </c>
    </row>
    <row r="18" spans="2:5" ht="15" customHeight="1">
      <c r="B18" t="s">
        <v>82</v>
      </c>
      <c r="C18">
        <f>Pöytäkirja!N26</f>
        <v>0</v>
      </c>
      <c r="D18">
        <f>Pöytäkirja!W26</f>
        <v>0</v>
      </c>
      <c r="E18">
        <f>Pöytäkirja!AC26</f>
        <v>0</v>
      </c>
    </row>
    <row r="19" spans="2:5" ht="15" customHeight="1">
      <c r="B19" t="s">
        <v>71</v>
      </c>
      <c r="C19">
        <f>Pöytäkirja!AJ26</f>
        <v>0</v>
      </c>
    </row>
    <row r="21" spans="2:5" ht="15" customHeight="1">
      <c r="B21" t="s">
        <v>87</v>
      </c>
    </row>
  </sheetData>
  <pageMargins left="0.78749999999999998" right="0.39374999999999999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2:D26"/>
  <sheetViews>
    <sheetView zoomScaleNormal="100" workbookViewId="0">
      <selection activeCell="A17" sqref="A17"/>
    </sheetView>
  </sheetViews>
  <sheetFormatPr defaultColWidth="8.5546875" defaultRowHeight="15" customHeight="1"/>
  <sheetData>
    <row r="2" spans="1:4">
      <c r="A2" t="s">
        <v>83</v>
      </c>
    </row>
    <row r="3" spans="1:4">
      <c r="A3" s="69" t="s">
        <v>84</v>
      </c>
    </row>
    <row r="5" spans="1:4" ht="15" customHeight="1">
      <c r="A5" t="s">
        <v>90</v>
      </c>
    </row>
    <row r="6" spans="1:4" ht="15" customHeight="1">
      <c r="A6" t="s">
        <v>105</v>
      </c>
      <c r="B6" t="s">
        <v>106</v>
      </c>
      <c r="D6" s="72" t="s">
        <v>107</v>
      </c>
    </row>
    <row r="7" spans="1:4" ht="15" customHeight="1">
      <c r="A7" t="s">
        <v>92</v>
      </c>
    </row>
    <row r="8" spans="1:4" ht="15" customHeight="1">
      <c r="A8" t="s">
        <v>93</v>
      </c>
    </row>
    <row r="9" spans="1:4" ht="15" customHeight="1">
      <c r="B9" t="s">
        <v>91</v>
      </c>
    </row>
    <row r="10" spans="1:4" ht="15" customHeight="1">
      <c r="A10" t="s">
        <v>94</v>
      </c>
    </row>
    <row r="11" spans="1:4" ht="15" customHeight="1">
      <c r="B11" t="s">
        <v>88</v>
      </c>
    </row>
    <row r="12" spans="1:4" ht="15" customHeight="1">
      <c r="B12" t="s">
        <v>89</v>
      </c>
    </row>
    <row r="13" spans="1:4" ht="15" customHeight="1">
      <c r="A13" t="s">
        <v>103</v>
      </c>
    </row>
    <row r="14" spans="1:4" ht="15" customHeight="1">
      <c r="B14" t="s">
        <v>104</v>
      </c>
    </row>
    <row r="15" spans="1:4" ht="15" customHeight="1">
      <c r="B15" t="s">
        <v>89</v>
      </c>
    </row>
    <row r="16" spans="1:4" ht="15" customHeight="1">
      <c r="A16" t="s">
        <v>141</v>
      </c>
    </row>
    <row r="17" spans="2:2" ht="15" customHeight="1">
      <c r="B17" t="s">
        <v>109</v>
      </c>
    </row>
    <row r="18" spans="2:2" ht="15" customHeight="1">
      <c r="B18" t="s">
        <v>108</v>
      </c>
    </row>
    <row r="19" spans="2:2" ht="15" customHeight="1">
      <c r="B19" t="s">
        <v>110</v>
      </c>
    </row>
    <row r="20" spans="2:2" ht="15" customHeight="1">
      <c r="B20" t="s">
        <v>111</v>
      </c>
    </row>
    <row r="21" spans="2:2" ht="15" customHeight="1">
      <c r="B21" t="s">
        <v>112</v>
      </c>
    </row>
    <row r="22" spans="2:2" ht="15" customHeight="1">
      <c r="B22" t="s">
        <v>113</v>
      </c>
    </row>
    <row r="23" spans="2:2" ht="15" customHeight="1">
      <c r="B23" t="s">
        <v>115</v>
      </c>
    </row>
    <row r="24" spans="2:2" ht="15" customHeight="1">
      <c r="B24" t="s">
        <v>116</v>
      </c>
    </row>
    <row r="25" spans="2:2" ht="15" customHeight="1">
      <c r="B25" t="s">
        <v>121</v>
      </c>
    </row>
    <row r="26" spans="2:2" ht="15" customHeight="1">
      <c r="B26" t="s">
        <v>140</v>
      </c>
    </row>
  </sheetData>
  <hyperlinks>
    <hyperlink ref="A3" r:id="rId1" xr:uid="{00000000-0004-0000-0200-000000000000}"/>
    <hyperlink ref="D6" r:id="rId2" xr:uid="{C3E6CCC8-8036-4085-9DE9-E89D9951AE88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BD0-DE04-41B2-BD89-181FC866F63B}">
  <sheetPr codeName="Taul5">
    <pageSetUpPr fitToPage="1"/>
  </sheetPr>
  <dimension ref="A1:AM29"/>
  <sheetViews>
    <sheetView topLeftCell="K10" zoomScale="130" zoomScaleNormal="130" workbookViewId="0">
      <selection activeCell="N8" sqref="N8:T8"/>
    </sheetView>
  </sheetViews>
  <sheetFormatPr defaultColWidth="0" defaultRowHeight="15" customHeight="1" zeroHeight="1"/>
  <cols>
    <col min="1" max="10" width="8.6640625" hidden="1" customWidth="1"/>
    <col min="11" max="11" width="10" customWidth="1"/>
    <col min="12" max="13" width="5" customWidth="1"/>
    <col min="14" max="14" width="17" customWidth="1"/>
    <col min="15" max="15" width="15.88671875" customWidth="1"/>
    <col min="16" max="20" width="2.6640625" hidden="1" customWidth="1"/>
    <col min="21" max="21" width="2.5546875" style="1" customWidth="1"/>
    <col min="22" max="22" width="5.44140625" style="1" customWidth="1"/>
    <col min="23" max="23" width="6.33203125" style="2" customWidth="1"/>
    <col min="24" max="24" width="7.6640625" style="3" customWidth="1"/>
    <col min="25" max="25" width="6.88671875" customWidth="1"/>
    <col min="26" max="28" width="4.6640625" customWidth="1"/>
    <col min="29" max="29" width="5" customWidth="1"/>
    <col min="30" max="30" width="2.6640625" customWidth="1"/>
    <col min="31" max="33" width="4.6640625" customWidth="1"/>
    <col min="34" max="34" width="5" customWidth="1"/>
    <col min="35" max="35" width="2.5546875" customWidth="1"/>
    <col min="36" max="36" width="8.33203125" customWidth="1"/>
    <col min="37" max="37" width="2" hidden="1" customWidth="1"/>
    <col min="38" max="38" width="2.44140625" customWidth="1"/>
    <col min="39" max="39" width="11.5546875" bestFit="1" customWidth="1"/>
    <col min="40" max="16384" width="8.6640625" hidden="1"/>
  </cols>
  <sheetData>
    <row r="1" spans="1:39" ht="21.75" customHeight="1">
      <c r="A1" t="s">
        <v>0</v>
      </c>
      <c r="B1" t="s">
        <v>1</v>
      </c>
      <c r="C1" t="s">
        <v>2</v>
      </c>
      <c r="D1" t="s">
        <v>3</v>
      </c>
      <c r="E1" t="s">
        <v>0</v>
      </c>
      <c r="F1" t="s">
        <v>0</v>
      </c>
      <c r="G1" t="s">
        <v>1</v>
      </c>
      <c r="H1" t="s">
        <v>1</v>
      </c>
      <c r="I1" t="s">
        <v>95</v>
      </c>
      <c r="J1" t="s">
        <v>97</v>
      </c>
      <c r="K1" s="169"/>
      <c r="L1" s="170"/>
      <c r="M1" s="170"/>
      <c r="N1" s="116" t="s">
        <v>4</v>
      </c>
      <c r="O1" s="117"/>
      <c r="P1" s="117"/>
      <c r="Q1" s="117"/>
      <c r="R1" s="117"/>
      <c r="S1" s="117"/>
      <c r="T1" s="117"/>
      <c r="U1" s="118"/>
      <c r="V1" s="118"/>
      <c r="W1" s="119" t="s">
        <v>5</v>
      </c>
      <c r="X1" s="120"/>
      <c r="Y1" s="121"/>
      <c r="Z1" s="121"/>
      <c r="AA1" s="122"/>
      <c r="AB1" s="122"/>
      <c r="AC1" s="122"/>
      <c r="AD1" s="122"/>
      <c r="AE1" s="122"/>
      <c r="AF1" s="121"/>
      <c r="AG1" s="121"/>
      <c r="AH1" s="121"/>
      <c r="AI1" s="121"/>
      <c r="AJ1" s="123"/>
      <c r="AK1" s="123"/>
      <c r="AL1" s="123"/>
      <c r="AM1" s="124"/>
    </row>
    <row r="2" spans="1:39" ht="15" customHeight="1">
      <c r="A2" t="s">
        <v>6</v>
      </c>
      <c r="B2" t="s">
        <v>7</v>
      </c>
      <c r="C2" t="s">
        <v>0</v>
      </c>
      <c r="D2" t="s">
        <v>1</v>
      </c>
      <c r="E2" t="s">
        <v>6</v>
      </c>
      <c r="F2" t="s">
        <v>6</v>
      </c>
      <c r="G2" t="s">
        <v>7</v>
      </c>
      <c r="H2" t="s">
        <v>7</v>
      </c>
      <c r="I2" t="s">
        <v>2</v>
      </c>
      <c r="J2" t="s">
        <v>3</v>
      </c>
      <c r="K2" s="171"/>
      <c r="L2" s="172"/>
      <c r="M2" s="172"/>
      <c r="N2" s="4" t="s">
        <v>8</v>
      </c>
      <c r="O2" s="79"/>
      <c r="P2" s="79"/>
      <c r="Q2" s="79"/>
      <c r="R2" s="79"/>
      <c r="S2" s="79"/>
      <c r="T2" s="79"/>
      <c r="U2" s="5" t="s">
        <v>127</v>
      </c>
      <c r="W2" s="6"/>
      <c r="X2" s="83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K2" s="79"/>
      <c r="AL2" s="79"/>
      <c r="AM2" s="125"/>
    </row>
    <row r="3" spans="1:39" ht="15" customHeight="1">
      <c r="A3" t="s">
        <v>9</v>
      </c>
      <c r="B3" t="s">
        <v>10</v>
      </c>
      <c r="C3" t="s">
        <v>6</v>
      </c>
      <c r="D3" t="s">
        <v>7</v>
      </c>
      <c r="E3" t="s">
        <v>9</v>
      </c>
      <c r="F3" t="s">
        <v>9</v>
      </c>
      <c r="G3" t="s">
        <v>10</v>
      </c>
      <c r="H3" t="s">
        <v>10</v>
      </c>
      <c r="I3" t="s">
        <v>0</v>
      </c>
      <c r="J3" t="s">
        <v>1</v>
      </c>
      <c r="K3" s="171"/>
      <c r="L3" s="172"/>
      <c r="M3" s="172"/>
      <c r="N3" s="4" t="s">
        <v>114</v>
      </c>
      <c r="O3" s="79"/>
      <c r="P3" s="79"/>
      <c r="Q3" s="79"/>
      <c r="R3" s="79"/>
      <c r="S3" s="79"/>
      <c r="T3" s="79"/>
      <c r="U3" s="145"/>
      <c r="W3" s="8" t="s">
        <v>117</v>
      </c>
      <c r="X3" s="83"/>
      <c r="Y3" s="84"/>
      <c r="Z3" s="184"/>
      <c r="AA3" s="185"/>
      <c r="AB3" s="185"/>
      <c r="AC3" s="185"/>
      <c r="AD3" s="185"/>
      <c r="AE3" s="185"/>
      <c r="AF3" s="186"/>
      <c r="AG3" s="84"/>
      <c r="AH3" s="84"/>
      <c r="AI3" s="115" t="s">
        <v>119</v>
      </c>
      <c r="AJ3" s="184"/>
      <c r="AK3" s="185"/>
      <c r="AL3" s="186"/>
      <c r="AM3" s="125"/>
    </row>
    <row r="4" spans="1:39" ht="15" customHeight="1">
      <c r="A4" t="s">
        <v>11</v>
      </c>
      <c r="B4" t="s">
        <v>12</v>
      </c>
      <c r="C4" t="s">
        <v>9</v>
      </c>
      <c r="D4" t="s">
        <v>10</v>
      </c>
      <c r="E4" t="s">
        <v>11</v>
      </c>
      <c r="F4" t="s">
        <v>11</v>
      </c>
      <c r="G4" t="s">
        <v>12</v>
      </c>
      <c r="H4" t="s">
        <v>12</v>
      </c>
      <c r="I4" t="s">
        <v>6</v>
      </c>
      <c r="J4" t="s">
        <v>7</v>
      </c>
      <c r="K4" s="171"/>
      <c r="L4" s="172"/>
      <c r="M4" s="172"/>
      <c r="N4" s="173" t="s">
        <v>13</v>
      </c>
      <c r="O4" s="173"/>
      <c r="P4" s="173"/>
      <c r="Q4" s="173"/>
      <c r="R4" s="173"/>
      <c r="S4" s="173"/>
      <c r="T4" s="173"/>
      <c r="U4" s="173"/>
      <c r="V4" s="173"/>
      <c r="W4" s="6"/>
      <c r="X4" s="83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K4" s="84"/>
      <c r="AL4" s="84"/>
      <c r="AM4" s="125"/>
    </row>
    <row r="5" spans="1:39" ht="15" customHeight="1">
      <c r="A5" t="s">
        <v>14</v>
      </c>
      <c r="B5" t="s">
        <v>15</v>
      </c>
      <c r="C5" t="s">
        <v>11</v>
      </c>
      <c r="D5" t="s">
        <v>12</v>
      </c>
      <c r="E5" t="s">
        <v>14</v>
      </c>
      <c r="F5" t="s">
        <v>14</v>
      </c>
      <c r="G5" t="s">
        <v>15</v>
      </c>
      <c r="H5" t="s">
        <v>15</v>
      </c>
      <c r="I5" t="s">
        <v>9</v>
      </c>
      <c r="J5" t="s">
        <v>10</v>
      </c>
      <c r="K5" s="171"/>
      <c r="L5" s="172"/>
      <c r="M5" s="172"/>
      <c r="N5" s="9"/>
      <c r="O5" s="80"/>
      <c r="P5" s="80"/>
      <c r="Q5" s="80"/>
      <c r="R5" s="80"/>
      <c r="S5" s="80"/>
      <c r="T5" s="80"/>
      <c r="U5" s="10"/>
      <c r="V5" s="11"/>
      <c r="W5" s="12" t="s">
        <v>118</v>
      </c>
      <c r="X5" s="13"/>
      <c r="Y5" s="14"/>
      <c r="Z5" s="184"/>
      <c r="AA5" s="185"/>
      <c r="AB5" s="185"/>
      <c r="AC5" s="185"/>
      <c r="AD5" s="185"/>
      <c r="AE5" s="185"/>
      <c r="AF5" s="186"/>
      <c r="AG5" s="14"/>
      <c r="AH5" s="14"/>
      <c r="AI5" s="115" t="s">
        <v>120</v>
      </c>
      <c r="AJ5" s="181"/>
      <c r="AK5" s="182"/>
      <c r="AL5" s="183"/>
      <c r="AM5" s="125"/>
    </row>
    <row r="6" spans="1:39" ht="15" customHeight="1">
      <c r="A6" t="s">
        <v>16</v>
      </c>
      <c r="B6" t="s">
        <v>17</v>
      </c>
      <c r="C6" t="s">
        <v>14</v>
      </c>
      <c r="D6" t="s">
        <v>15</v>
      </c>
      <c r="E6" t="s">
        <v>16</v>
      </c>
      <c r="F6" t="s">
        <v>16</v>
      </c>
      <c r="G6" t="s">
        <v>17</v>
      </c>
      <c r="H6" t="s">
        <v>17</v>
      </c>
      <c r="I6" t="s">
        <v>11</v>
      </c>
      <c r="J6" t="s">
        <v>12</v>
      </c>
      <c r="K6" s="126"/>
      <c r="L6" s="98"/>
      <c r="M6" s="99"/>
      <c r="N6" s="15"/>
      <c r="O6" s="15"/>
      <c r="P6" s="15"/>
      <c r="Q6" s="15"/>
      <c r="R6" s="15"/>
      <c r="S6" s="15"/>
      <c r="T6" s="15"/>
      <c r="U6" s="16"/>
      <c r="V6" s="97"/>
      <c r="W6" s="100"/>
      <c r="X6" s="92"/>
      <c r="Y6" s="84"/>
      <c r="Z6" s="88"/>
      <c r="AA6" s="84"/>
      <c r="AB6" s="98"/>
      <c r="AC6" s="84"/>
      <c r="AD6" s="84"/>
      <c r="AE6" s="84"/>
      <c r="AF6" s="84"/>
      <c r="AG6" s="84"/>
      <c r="AH6" s="84"/>
      <c r="AI6" s="7"/>
      <c r="AJ6" s="84"/>
      <c r="AK6" s="7"/>
      <c r="AL6" s="7"/>
      <c r="AM6" s="125"/>
    </row>
    <row r="7" spans="1:39" ht="33.75" customHeight="1">
      <c r="A7" t="s">
        <v>18</v>
      </c>
      <c r="B7" t="s">
        <v>19</v>
      </c>
      <c r="C7" t="s">
        <v>16</v>
      </c>
      <c r="D7" t="s">
        <v>17</v>
      </c>
      <c r="E7" t="s">
        <v>18</v>
      </c>
      <c r="F7" t="s">
        <v>18</v>
      </c>
      <c r="G7" t="s">
        <v>19</v>
      </c>
      <c r="H7" t="s">
        <v>19</v>
      </c>
      <c r="I7" t="s">
        <v>14</v>
      </c>
      <c r="J7" t="s">
        <v>15</v>
      </c>
      <c r="K7" s="174" t="s">
        <v>20</v>
      </c>
      <c r="L7" s="175" t="s">
        <v>21</v>
      </c>
      <c r="M7" s="176" t="s">
        <v>22</v>
      </c>
      <c r="N7" s="189" t="s">
        <v>139</v>
      </c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1"/>
      <c r="AI7" s="17"/>
      <c r="AJ7" s="18" t="s">
        <v>23</v>
      </c>
      <c r="AK7" s="19" t="s">
        <v>24</v>
      </c>
      <c r="AL7" s="165" t="s">
        <v>25</v>
      </c>
      <c r="AM7" s="166"/>
    </row>
    <row r="8" spans="1:39" ht="15" customHeight="1">
      <c r="A8" t="s">
        <v>26</v>
      </c>
      <c r="B8" t="s">
        <v>27</v>
      </c>
      <c r="C8" t="s">
        <v>28</v>
      </c>
      <c r="D8" t="s">
        <v>29</v>
      </c>
      <c r="E8" t="s">
        <v>26</v>
      </c>
      <c r="F8" t="s">
        <v>26</v>
      </c>
      <c r="G8" t="s">
        <v>27</v>
      </c>
      <c r="H8" t="s">
        <v>27</v>
      </c>
      <c r="I8" s="70" t="s">
        <v>96</v>
      </c>
      <c r="J8" s="70" t="s">
        <v>98</v>
      </c>
      <c r="K8" s="174"/>
      <c r="L8" s="175"/>
      <c r="M8" s="177"/>
      <c r="N8" s="159"/>
      <c r="O8" s="160"/>
      <c r="P8" s="160"/>
      <c r="Q8" s="160"/>
      <c r="R8" s="160"/>
      <c r="S8" s="160"/>
      <c r="T8" s="160"/>
      <c r="U8" s="178" t="s">
        <v>30</v>
      </c>
      <c r="V8" s="179" t="s">
        <v>31</v>
      </c>
      <c r="W8" s="89" t="s">
        <v>32</v>
      </c>
      <c r="X8" s="90" t="s">
        <v>33</v>
      </c>
      <c r="Y8" s="163" t="s">
        <v>44</v>
      </c>
      <c r="Z8" s="20" t="s">
        <v>34</v>
      </c>
      <c r="AA8" s="84"/>
      <c r="AB8" s="84"/>
      <c r="AC8" s="84"/>
      <c r="AD8" s="167" t="s">
        <v>35</v>
      </c>
      <c r="AE8" s="101" t="s">
        <v>36</v>
      </c>
      <c r="AF8" s="91"/>
      <c r="AG8" s="84"/>
      <c r="AH8" s="84"/>
      <c r="AI8" s="168" t="s">
        <v>37</v>
      </c>
      <c r="AJ8" s="21" t="s">
        <v>38</v>
      </c>
      <c r="AK8" s="22" t="s">
        <v>39</v>
      </c>
      <c r="AL8" s="168" t="s">
        <v>35</v>
      </c>
      <c r="AM8" s="127" t="s">
        <v>25</v>
      </c>
    </row>
    <row r="9" spans="1:39" ht="15" customHeight="1" thickBot="1">
      <c r="G9" t="s">
        <v>40</v>
      </c>
      <c r="H9" t="s">
        <v>40</v>
      </c>
      <c r="K9" s="174"/>
      <c r="L9" s="175"/>
      <c r="M9" s="177"/>
      <c r="N9" s="86" t="s">
        <v>125</v>
      </c>
      <c r="O9" s="87" t="s">
        <v>126</v>
      </c>
      <c r="P9" s="161"/>
      <c r="Q9" s="162"/>
      <c r="R9" s="162"/>
      <c r="S9" s="162"/>
      <c r="T9" s="162"/>
      <c r="U9" s="178"/>
      <c r="V9" s="180"/>
      <c r="W9" s="23" t="s">
        <v>42</v>
      </c>
      <c r="X9" s="24" t="s">
        <v>43</v>
      </c>
      <c r="Y9" s="164"/>
      <c r="Z9" s="25" t="s">
        <v>45</v>
      </c>
      <c r="AA9" s="26" t="s">
        <v>46</v>
      </c>
      <c r="AB9" s="26" t="s">
        <v>47</v>
      </c>
      <c r="AC9" s="27" t="s">
        <v>48</v>
      </c>
      <c r="AD9" s="168"/>
      <c r="AE9" s="26" t="s">
        <v>49</v>
      </c>
      <c r="AF9" s="102" t="s">
        <v>50</v>
      </c>
      <c r="AG9" s="26" t="s">
        <v>51</v>
      </c>
      <c r="AH9" s="28" t="s">
        <v>48</v>
      </c>
      <c r="AI9" s="168"/>
      <c r="AJ9" s="21" t="s">
        <v>52</v>
      </c>
      <c r="AK9" s="22" t="s">
        <v>53</v>
      </c>
      <c r="AL9" s="168"/>
      <c r="AM9" s="128" t="s">
        <v>54</v>
      </c>
    </row>
    <row r="10" spans="1:39" ht="24.75" customHeight="1">
      <c r="G10" t="s">
        <v>40</v>
      </c>
      <c r="H10" t="s">
        <v>40</v>
      </c>
      <c r="K10" s="29">
        <v>123456789</v>
      </c>
      <c r="L10" s="94">
        <v>1</v>
      </c>
      <c r="M10" s="31" t="s">
        <v>55</v>
      </c>
      <c r="N10" s="32" t="s">
        <v>128</v>
      </c>
      <c r="O10" s="96" t="s">
        <v>129</v>
      </c>
      <c r="P10" s="85"/>
      <c r="Q10" s="85"/>
      <c r="R10" s="85"/>
      <c r="S10" s="85"/>
      <c r="T10" s="85"/>
      <c r="U10" s="33" t="s">
        <v>56</v>
      </c>
      <c r="V10" s="34" t="s">
        <v>26</v>
      </c>
      <c r="W10" s="35">
        <v>120</v>
      </c>
      <c r="X10" s="36" t="s">
        <v>102</v>
      </c>
      <c r="Y10" s="37" t="s">
        <v>57</v>
      </c>
      <c r="Z10" s="38">
        <v>70</v>
      </c>
      <c r="AA10" s="39">
        <v>-75</v>
      </c>
      <c r="AB10" s="40"/>
      <c r="AC10" s="41">
        <f t="shared" ref="AC10:AC24" si="0">IF(MAX(Z10:AB10)&lt;0,0,MAX(Z10:AB10))</f>
        <v>70</v>
      </c>
      <c r="AD10" s="42"/>
      <c r="AE10" s="39">
        <v>70</v>
      </c>
      <c r="AF10" s="39"/>
      <c r="AG10" s="39"/>
      <c r="AH10" s="41">
        <f t="shared" ref="AH10:AH24" si="1">IF(MAX(AE10:AG10)&lt;0,0,MAX(AE10:AG10))</f>
        <v>70</v>
      </c>
      <c r="AI10" s="42"/>
      <c r="AJ10" s="43">
        <f t="shared" ref="AJ10:AJ24" si="2">IF(AC10+AH10&lt;0,0,AC10+AH10)</f>
        <v>140</v>
      </c>
      <c r="AK10" s="44"/>
      <c r="AL10" s="45"/>
      <c r="AM10" s="129">
        <f t="shared" ref="AM10:AM24" si="3">IF(M10="N",AJ10*(306.54/(266.5-19.44*(W10/100)^-2+18.61*(W10/100)^2)),
IF(M10="N20v",AJ10*(306.54/(266.5-19.44*(W10/100)^-2+18.61*(W10/100)^2)),
IF(M10="N23v",AJ10*(306.54/(266.5-19.44*(W10/100)^-2+18.61*(W10/100)^2)),
IF(M10="T17v",AJ10*(306.54/(266.5-19.44*(W10/100)^-2+18.61*(W10/100)^2)),
IF(M10="T15v",AJ10*(306.54/(266.5-19.44*(W10/100)^-2+18.61*(W10/100)^2)),
IF(M10="M",AJ10*(463.26/(416.7-47.87*(W10/100)^-2+18.93*(W10/100)^2)),
IF(M10="M20v",AJ10*(463.26/(416.7-47.87*(W10/100)^-2+18.93*(W10/100)^2)),
IF(M10="M23v",AJ10*(463.26/(416.7-47.87*(W10/100)^-2+18.93*(W10/100)^2)),
IF(M10="P17v",AJ10*(463.26/(416.7-47.87*(W10/100)^-2+18.93*(W10/100)^2)),
IF(M10="P15v",AJ10*(463.26/(416.7-47.87*(W10/100)^-2+18.93*(W10/100)^2)),
"Lisää nostaja"
))))))))))</f>
        <v>157.91052014214844</v>
      </c>
    </row>
    <row r="11" spans="1:39" ht="24.75" customHeight="1">
      <c r="K11" s="130"/>
      <c r="L11" s="94"/>
      <c r="M11" s="31" t="s">
        <v>100</v>
      </c>
      <c r="N11" s="32" t="s">
        <v>128</v>
      </c>
      <c r="O11" s="96" t="s">
        <v>130</v>
      </c>
      <c r="P11" s="85" t="s">
        <v>131</v>
      </c>
      <c r="Q11" s="85"/>
      <c r="R11" s="85"/>
      <c r="S11" s="85"/>
      <c r="T11" s="85"/>
      <c r="U11" s="47" t="s">
        <v>58</v>
      </c>
      <c r="V11" s="34" t="s">
        <v>26</v>
      </c>
      <c r="W11" s="35">
        <v>100</v>
      </c>
      <c r="X11" s="48" t="s">
        <v>59</v>
      </c>
      <c r="Y11" s="49" t="s">
        <v>57</v>
      </c>
      <c r="Z11" s="50">
        <v>70</v>
      </c>
      <c r="AA11" s="51">
        <v>75</v>
      </c>
      <c r="AB11" s="52" t="s">
        <v>86</v>
      </c>
      <c r="AC11" s="53">
        <f t="shared" si="0"/>
        <v>75</v>
      </c>
      <c r="AD11" s="46"/>
      <c r="AE11" s="51">
        <v>70</v>
      </c>
      <c r="AF11" s="51"/>
      <c r="AG11" s="51"/>
      <c r="AH11" s="53">
        <f t="shared" si="1"/>
        <v>70</v>
      </c>
      <c r="AI11" s="46"/>
      <c r="AJ11" s="54">
        <f t="shared" si="2"/>
        <v>145</v>
      </c>
      <c r="AK11" s="55"/>
      <c r="AL11" s="56"/>
      <c r="AM11" s="129">
        <f t="shared" si="3"/>
        <v>173.23266969259336</v>
      </c>
    </row>
    <row r="12" spans="1:39" ht="24.75" customHeight="1">
      <c r="K12" s="130"/>
      <c r="L12" s="94"/>
      <c r="M12" s="31" t="s">
        <v>60</v>
      </c>
      <c r="N12" s="32" t="s">
        <v>128</v>
      </c>
      <c r="O12" s="96" t="s">
        <v>132</v>
      </c>
      <c r="P12" s="85" t="s">
        <v>131</v>
      </c>
      <c r="Q12" s="85"/>
      <c r="R12" s="85"/>
      <c r="S12" s="85"/>
      <c r="T12" s="85"/>
      <c r="U12" s="47" t="s">
        <v>61</v>
      </c>
      <c r="V12" s="34" t="s">
        <v>14</v>
      </c>
      <c r="W12" s="35">
        <v>80</v>
      </c>
      <c r="X12" s="48" t="s">
        <v>62</v>
      </c>
      <c r="Y12" s="49" t="s">
        <v>57</v>
      </c>
      <c r="Z12" s="50">
        <v>70</v>
      </c>
      <c r="AA12" s="51" t="s">
        <v>85</v>
      </c>
      <c r="AB12" s="52"/>
      <c r="AC12" s="53">
        <f t="shared" si="0"/>
        <v>70</v>
      </c>
      <c r="AD12" s="46"/>
      <c r="AE12" s="51">
        <v>70</v>
      </c>
      <c r="AF12" s="51"/>
      <c r="AG12" s="51"/>
      <c r="AH12" s="53">
        <f t="shared" si="1"/>
        <v>70</v>
      </c>
      <c r="AI12" s="46"/>
      <c r="AJ12" s="54">
        <f t="shared" si="2"/>
        <v>140</v>
      </c>
      <c r="AK12" s="55"/>
      <c r="AL12" s="56"/>
      <c r="AM12" s="129">
        <f t="shared" si="3"/>
        <v>183.20068600968608</v>
      </c>
    </row>
    <row r="13" spans="1:39" ht="24.75" customHeight="1">
      <c r="K13" s="130"/>
      <c r="L13" s="94"/>
      <c r="M13" s="31" t="s">
        <v>63</v>
      </c>
      <c r="N13" s="32" t="s">
        <v>133</v>
      </c>
      <c r="O13" s="96" t="s">
        <v>134</v>
      </c>
      <c r="P13" s="85" t="s">
        <v>131</v>
      </c>
      <c r="Q13" s="85"/>
      <c r="R13" s="85"/>
      <c r="S13" s="85"/>
      <c r="T13" s="85"/>
      <c r="U13" s="47" t="s">
        <v>64</v>
      </c>
      <c r="V13" s="34" t="s">
        <v>6</v>
      </c>
      <c r="W13" s="35">
        <v>60</v>
      </c>
      <c r="X13" s="48" t="s">
        <v>70</v>
      </c>
      <c r="Y13" s="49" t="s">
        <v>57</v>
      </c>
      <c r="Z13" s="38">
        <v>70</v>
      </c>
      <c r="AA13" s="51"/>
      <c r="AB13" s="52"/>
      <c r="AC13" s="53">
        <f t="shared" si="0"/>
        <v>70</v>
      </c>
      <c r="AD13" s="46"/>
      <c r="AE13" s="39">
        <v>70</v>
      </c>
      <c r="AF13" s="51"/>
      <c r="AG13" s="51"/>
      <c r="AH13" s="53">
        <f t="shared" si="1"/>
        <v>70</v>
      </c>
      <c r="AI13" s="46"/>
      <c r="AJ13" s="54">
        <f t="shared" si="2"/>
        <v>140</v>
      </c>
      <c r="AK13" s="55"/>
      <c r="AL13" s="56"/>
      <c r="AM13" s="129">
        <f t="shared" si="3"/>
        <v>223.22511384064882</v>
      </c>
    </row>
    <row r="14" spans="1:39" ht="24.75" customHeight="1">
      <c r="K14" s="130"/>
      <c r="L14" s="94"/>
      <c r="M14" s="31" t="s">
        <v>99</v>
      </c>
      <c r="N14" s="32" t="s">
        <v>133</v>
      </c>
      <c r="O14" s="96" t="s">
        <v>135</v>
      </c>
      <c r="P14" s="85" t="s">
        <v>131</v>
      </c>
      <c r="Q14" s="85"/>
      <c r="R14" s="85"/>
      <c r="S14" s="85"/>
      <c r="T14" s="85"/>
      <c r="U14" s="47" t="s">
        <v>56</v>
      </c>
      <c r="V14" s="34" t="s">
        <v>0</v>
      </c>
      <c r="W14" s="35">
        <v>60</v>
      </c>
      <c r="X14" s="48" t="s">
        <v>65</v>
      </c>
      <c r="Y14" s="49" t="s">
        <v>57</v>
      </c>
      <c r="Z14" s="50">
        <v>70</v>
      </c>
      <c r="AA14" s="51"/>
      <c r="AB14" s="52"/>
      <c r="AC14" s="53">
        <f t="shared" si="0"/>
        <v>70</v>
      </c>
      <c r="AD14" s="46"/>
      <c r="AE14" s="51">
        <v>70</v>
      </c>
      <c r="AF14" s="51"/>
      <c r="AG14" s="51"/>
      <c r="AH14" s="53">
        <f t="shared" si="1"/>
        <v>70</v>
      </c>
      <c r="AI14" s="46"/>
      <c r="AJ14" s="54">
        <f t="shared" si="2"/>
        <v>140</v>
      </c>
      <c r="AK14" s="55"/>
      <c r="AL14" s="56"/>
      <c r="AM14" s="129">
        <f t="shared" si="3"/>
        <v>223.22511384064882</v>
      </c>
    </row>
    <row r="15" spans="1:39" ht="24.75" customHeight="1">
      <c r="K15" s="130"/>
      <c r="L15" s="94"/>
      <c r="M15" s="31" t="s">
        <v>66</v>
      </c>
      <c r="N15" s="71" t="s">
        <v>136</v>
      </c>
      <c r="O15" s="96" t="s">
        <v>137</v>
      </c>
      <c r="P15" s="85"/>
      <c r="Q15" s="85"/>
      <c r="R15" s="85"/>
      <c r="S15" s="85"/>
      <c r="T15" s="85"/>
      <c r="U15" s="47" t="s">
        <v>58</v>
      </c>
      <c r="V15" s="34" t="s">
        <v>27</v>
      </c>
      <c r="W15" s="35">
        <v>90</v>
      </c>
      <c r="X15" s="48" t="s">
        <v>102</v>
      </c>
      <c r="Y15" s="49" t="s">
        <v>57</v>
      </c>
      <c r="Z15" s="50">
        <v>70</v>
      </c>
      <c r="AA15" s="51"/>
      <c r="AB15" s="52"/>
      <c r="AC15" s="53">
        <f t="shared" si="0"/>
        <v>70</v>
      </c>
      <c r="AD15" s="46"/>
      <c r="AE15" s="51">
        <v>70</v>
      </c>
      <c r="AF15" s="51"/>
      <c r="AG15" s="51"/>
      <c r="AH15" s="53">
        <f t="shared" si="1"/>
        <v>70</v>
      </c>
      <c r="AI15" s="46"/>
      <c r="AJ15" s="54">
        <f t="shared" si="2"/>
        <v>140</v>
      </c>
      <c r="AK15" s="55"/>
      <c r="AL15" s="56"/>
      <c r="AM15" s="129">
        <f t="shared" si="3"/>
        <v>166.61457809616729</v>
      </c>
    </row>
    <row r="16" spans="1:39" ht="24.75" customHeight="1">
      <c r="K16" s="130"/>
      <c r="L16" s="94"/>
      <c r="M16" s="31" t="s">
        <v>67</v>
      </c>
      <c r="N16" s="32" t="s">
        <v>136</v>
      </c>
      <c r="O16" s="96" t="s">
        <v>130</v>
      </c>
      <c r="P16" s="85" t="s">
        <v>131</v>
      </c>
      <c r="Q16" s="85"/>
      <c r="R16" s="85"/>
      <c r="S16" s="85"/>
      <c r="T16" s="85"/>
      <c r="U16" s="47" t="s">
        <v>61</v>
      </c>
      <c r="V16" s="34" t="s">
        <v>19</v>
      </c>
      <c r="W16" s="35">
        <v>80</v>
      </c>
      <c r="X16" s="48" t="s">
        <v>59</v>
      </c>
      <c r="Y16" s="49" t="s">
        <v>57</v>
      </c>
      <c r="Z16" s="38">
        <v>70</v>
      </c>
      <c r="AA16" s="51"/>
      <c r="AB16" s="52"/>
      <c r="AC16" s="53">
        <f t="shared" si="0"/>
        <v>70</v>
      </c>
      <c r="AD16" s="46"/>
      <c r="AE16" s="39">
        <v>70</v>
      </c>
      <c r="AF16" s="51"/>
      <c r="AG16" s="51"/>
      <c r="AH16" s="53">
        <f t="shared" si="1"/>
        <v>70</v>
      </c>
      <c r="AI16" s="46"/>
      <c r="AJ16" s="54">
        <f t="shared" si="2"/>
        <v>140</v>
      </c>
      <c r="AK16" s="55"/>
      <c r="AL16" s="56"/>
      <c r="AM16" s="129">
        <f t="shared" si="3"/>
        <v>173.02207668744057</v>
      </c>
    </row>
    <row r="17" spans="11:39" ht="24.75" customHeight="1">
      <c r="K17" s="130"/>
      <c r="L17" s="94"/>
      <c r="M17" s="31" t="s">
        <v>68</v>
      </c>
      <c r="N17" s="32" t="s">
        <v>136</v>
      </c>
      <c r="O17" s="96" t="s">
        <v>132</v>
      </c>
      <c r="P17" s="85" t="s">
        <v>131</v>
      </c>
      <c r="Q17" s="85"/>
      <c r="R17" s="85"/>
      <c r="S17" s="85"/>
      <c r="T17" s="85"/>
      <c r="U17" s="47" t="s">
        <v>64</v>
      </c>
      <c r="V17" s="34" t="s">
        <v>17</v>
      </c>
      <c r="W17" s="35">
        <v>70</v>
      </c>
      <c r="X17" s="48" t="s">
        <v>62</v>
      </c>
      <c r="Y17" s="49" t="s">
        <v>57</v>
      </c>
      <c r="Z17" s="50">
        <v>70</v>
      </c>
      <c r="AA17" s="51"/>
      <c r="AB17" s="52"/>
      <c r="AC17" s="53">
        <f t="shared" si="0"/>
        <v>70</v>
      </c>
      <c r="AD17" s="46"/>
      <c r="AE17" s="51">
        <v>70</v>
      </c>
      <c r="AF17" s="51"/>
      <c r="AG17" s="51"/>
      <c r="AH17" s="53">
        <f t="shared" si="1"/>
        <v>70</v>
      </c>
      <c r="AI17" s="46"/>
      <c r="AJ17" s="54">
        <f t="shared" si="2"/>
        <v>140</v>
      </c>
      <c r="AK17" s="55"/>
      <c r="AL17" s="56"/>
      <c r="AM17" s="129">
        <f t="shared" si="3"/>
        <v>181.88781994480723</v>
      </c>
    </row>
    <row r="18" spans="11:39" ht="24.75" customHeight="1">
      <c r="K18" s="130"/>
      <c r="L18" s="94"/>
      <c r="M18" s="31" t="s">
        <v>69</v>
      </c>
      <c r="N18" s="32" t="s">
        <v>138</v>
      </c>
      <c r="O18" s="96" t="s">
        <v>134</v>
      </c>
      <c r="P18" s="85" t="s">
        <v>131</v>
      </c>
      <c r="Q18" s="85"/>
      <c r="R18" s="85"/>
      <c r="S18" s="85"/>
      <c r="T18" s="85"/>
      <c r="U18" s="47" t="s">
        <v>64</v>
      </c>
      <c r="V18" s="34" t="s">
        <v>12</v>
      </c>
      <c r="W18" s="35">
        <v>60</v>
      </c>
      <c r="X18" s="48" t="s">
        <v>70</v>
      </c>
      <c r="Y18" s="49" t="s">
        <v>57</v>
      </c>
      <c r="Z18" s="50">
        <v>70</v>
      </c>
      <c r="AA18" s="51"/>
      <c r="AB18" s="52"/>
      <c r="AC18" s="53">
        <f t="shared" si="0"/>
        <v>70</v>
      </c>
      <c r="AD18" s="46"/>
      <c r="AE18" s="51">
        <v>70</v>
      </c>
      <c r="AF18" s="51"/>
      <c r="AG18" s="51"/>
      <c r="AH18" s="53">
        <f t="shared" si="1"/>
        <v>70</v>
      </c>
      <c r="AI18" s="46"/>
      <c r="AJ18" s="54">
        <f t="shared" si="2"/>
        <v>140</v>
      </c>
      <c r="AK18" s="55"/>
      <c r="AL18" s="56"/>
      <c r="AM18" s="129">
        <f t="shared" si="3"/>
        <v>195.78320398394888</v>
      </c>
    </row>
    <row r="19" spans="11:39" ht="24.75" customHeight="1">
      <c r="K19" s="130"/>
      <c r="L19" s="94"/>
      <c r="M19" s="31" t="s">
        <v>101</v>
      </c>
      <c r="N19" s="71" t="s">
        <v>138</v>
      </c>
      <c r="O19" s="96" t="s">
        <v>135</v>
      </c>
      <c r="P19" s="85" t="s">
        <v>131</v>
      </c>
      <c r="Q19" s="85"/>
      <c r="R19" s="85"/>
      <c r="S19" s="85"/>
      <c r="T19" s="85"/>
      <c r="U19" s="47" t="s">
        <v>56</v>
      </c>
      <c r="V19" s="34" t="s">
        <v>97</v>
      </c>
      <c r="W19" s="35">
        <v>50</v>
      </c>
      <c r="X19" s="48" t="s">
        <v>65</v>
      </c>
      <c r="Y19" s="49" t="s">
        <v>57</v>
      </c>
      <c r="Z19" s="38">
        <v>70</v>
      </c>
      <c r="AA19" s="51"/>
      <c r="AB19" s="52"/>
      <c r="AC19" s="53">
        <f t="shared" si="0"/>
        <v>70</v>
      </c>
      <c r="AD19" s="46"/>
      <c r="AE19" s="39">
        <v>70</v>
      </c>
      <c r="AF19" s="51"/>
      <c r="AG19" s="51"/>
      <c r="AH19" s="53">
        <f t="shared" si="1"/>
        <v>70</v>
      </c>
      <c r="AI19" s="46"/>
      <c r="AJ19" s="54">
        <f t="shared" si="2"/>
        <v>140</v>
      </c>
      <c r="AK19" s="55"/>
      <c r="AL19" s="56"/>
      <c r="AM19" s="129">
        <f t="shared" si="3"/>
        <v>221.90932947244593</v>
      </c>
    </row>
    <row r="20" spans="11:39" ht="24.75" customHeight="1">
      <c r="K20" s="130"/>
      <c r="L20" s="94"/>
      <c r="M20" s="95"/>
      <c r="N20" s="96"/>
      <c r="O20" s="96"/>
      <c r="P20" s="85"/>
      <c r="Q20" s="85"/>
      <c r="R20" s="85"/>
      <c r="S20" s="85"/>
      <c r="T20" s="85"/>
      <c r="U20" s="85"/>
      <c r="V20" s="34"/>
      <c r="W20" s="35"/>
      <c r="X20" s="73"/>
      <c r="Y20" s="49"/>
      <c r="Z20" s="50"/>
      <c r="AA20" s="51"/>
      <c r="AB20" s="52"/>
      <c r="AC20" s="53">
        <f t="shared" si="0"/>
        <v>0</v>
      </c>
      <c r="AD20" s="46"/>
      <c r="AE20" s="51"/>
      <c r="AF20" s="51"/>
      <c r="AG20" s="51"/>
      <c r="AH20" s="53">
        <f t="shared" si="1"/>
        <v>0</v>
      </c>
      <c r="AI20" s="46"/>
      <c r="AJ20" s="54">
        <f t="shared" si="2"/>
        <v>0</v>
      </c>
      <c r="AK20" s="55"/>
      <c r="AL20" s="56"/>
      <c r="AM20" s="129" t="str">
        <f t="shared" si="3"/>
        <v>Lisää nostaja</v>
      </c>
    </row>
    <row r="21" spans="11:39" ht="24.75" customHeight="1">
      <c r="K21" s="130"/>
      <c r="L21" s="94"/>
      <c r="M21" s="95"/>
      <c r="N21" s="96"/>
      <c r="O21" s="96"/>
      <c r="P21" s="85"/>
      <c r="Q21" s="85"/>
      <c r="R21" s="85"/>
      <c r="S21" s="85"/>
      <c r="T21" s="85"/>
      <c r="U21" s="85"/>
      <c r="V21" s="34"/>
      <c r="W21" s="35"/>
      <c r="X21" s="73"/>
      <c r="Y21" s="49"/>
      <c r="Z21" s="50"/>
      <c r="AA21" s="51"/>
      <c r="AB21" s="52"/>
      <c r="AC21" s="53">
        <f t="shared" si="0"/>
        <v>0</v>
      </c>
      <c r="AD21" s="46"/>
      <c r="AE21" s="51"/>
      <c r="AF21" s="51"/>
      <c r="AG21" s="51"/>
      <c r="AH21" s="53">
        <f t="shared" si="1"/>
        <v>0</v>
      </c>
      <c r="AI21" s="46"/>
      <c r="AJ21" s="54">
        <f t="shared" si="2"/>
        <v>0</v>
      </c>
      <c r="AK21" s="55"/>
      <c r="AL21" s="56"/>
      <c r="AM21" s="129" t="str">
        <f t="shared" si="3"/>
        <v>Lisää nostaja</v>
      </c>
    </row>
    <row r="22" spans="11:39" ht="24.75" customHeight="1">
      <c r="K22" s="130"/>
      <c r="L22" s="94"/>
      <c r="M22" s="95"/>
      <c r="N22" s="85"/>
      <c r="O22" s="85"/>
      <c r="P22" s="85"/>
      <c r="Q22" s="85"/>
      <c r="R22" s="85"/>
      <c r="S22" s="85"/>
      <c r="T22" s="85"/>
      <c r="U22" s="85"/>
      <c r="V22" s="34"/>
      <c r="W22" s="35"/>
      <c r="X22" s="73"/>
      <c r="Y22" s="49"/>
      <c r="Z22" s="38"/>
      <c r="AA22" s="51"/>
      <c r="AB22" s="52"/>
      <c r="AC22" s="53">
        <f t="shared" si="0"/>
        <v>0</v>
      </c>
      <c r="AD22" s="46"/>
      <c r="AE22" s="39"/>
      <c r="AF22" s="51"/>
      <c r="AG22" s="51"/>
      <c r="AH22" s="53">
        <f t="shared" si="1"/>
        <v>0</v>
      </c>
      <c r="AI22" s="46"/>
      <c r="AJ22" s="54">
        <f t="shared" si="2"/>
        <v>0</v>
      </c>
      <c r="AK22" s="55"/>
      <c r="AL22" s="56"/>
      <c r="AM22" s="129" t="str">
        <f t="shared" si="3"/>
        <v>Lisää nostaja</v>
      </c>
    </row>
    <row r="23" spans="11:39" ht="24.75" customHeight="1">
      <c r="K23" s="130"/>
      <c r="L23" s="94"/>
      <c r="M23" s="95"/>
      <c r="N23" s="85"/>
      <c r="O23" s="85"/>
      <c r="P23" s="85"/>
      <c r="Q23" s="85"/>
      <c r="R23" s="85"/>
      <c r="S23" s="85"/>
      <c r="T23" s="85"/>
      <c r="U23" s="85"/>
      <c r="V23" s="34"/>
      <c r="W23" s="35"/>
      <c r="X23" s="73"/>
      <c r="Y23" s="49"/>
      <c r="Z23" s="50"/>
      <c r="AA23" s="51"/>
      <c r="AB23" s="52"/>
      <c r="AC23" s="53">
        <f t="shared" si="0"/>
        <v>0</v>
      </c>
      <c r="AD23" s="46"/>
      <c r="AE23" s="51"/>
      <c r="AF23" s="51"/>
      <c r="AG23" s="51"/>
      <c r="AH23" s="53">
        <f t="shared" si="1"/>
        <v>0</v>
      </c>
      <c r="AI23" s="46"/>
      <c r="AJ23" s="54">
        <f t="shared" si="2"/>
        <v>0</v>
      </c>
      <c r="AK23" s="55"/>
      <c r="AL23" s="56"/>
      <c r="AM23" s="129" t="str">
        <f t="shared" si="3"/>
        <v>Lisää nostaja</v>
      </c>
    </row>
    <row r="24" spans="11:39" ht="24.75" customHeight="1">
      <c r="K24" s="130"/>
      <c r="L24" s="94"/>
      <c r="M24" s="95"/>
      <c r="N24" s="85"/>
      <c r="O24" s="85"/>
      <c r="P24" s="85"/>
      <c r="Q24" s="85"/>
      <c r="R24" s="85"/>
      <c r="S24" s="85"/>
      <c r="T24" s="85"/>
      <c r="U24" s="85"/>
      <c r="V24" s="34"/>
      <c r="W24" s="35"/>
      <c r="X24" s="74"/>
      <c r="Y24" s="57"/>
      <c r="Z24" s="50"/>
      <c r="AA24" s="58"/>
      <c r="AB24" s="59"/>
      <c r="AC24" s="60">
        <f t="shared" si="0"/>
        <v>0</v>
      </c>
      <c r="AD24" s="30"/>
      <c r="AE24" s="51"/>
      <c r="AF24" s="58"/>
      <c r="AG24" s="58"/>
      <c r="AH24" s="60">
        <f t="shared" si="1"/>
        <v>0</v>
      </c>
      <c r="AI24" s="30"/>
      <c r="AJ24" s="61">
        <f t="shared" si="2"/>
        <v>0</v>
      </c>
      <c r="AK24" s="62"/>
      <c r="AL24" s="63"/>
      <c r="AM24" s="129" t="str">
        <f t="shared" si="3"/>
        <v>Lisää nostaja</v>
      </c>
    </row>
    <row r="25" spans="11:39" ht="7.5" customHeight="1">
      <c r="K25" s="126"/>
      <c r="L25" s="84"/>
      <c r="M25" s="84"/>
      <c r="N25" s="84"/>
      <c r="O25" s="84"/>
      <c r="P25" s="84"/>
      <c r="Q25" s="84"/>
      <c r="R25" s="84"/>
      <c r="S25" s="84"/>
      <c r="T25" s="84"/>
      <c r="U25" s="103"/>
      <c r="V25" s="97"/>
      <c r="W25" s="100"/>
      <c r="X25" s="92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131"/>
    </row>
    <row r="26" spans="11:39" ht="18" customHeight="1">
      <c r="K26" s="132"/>
      <c r="L26" s="104"/>
      <c r="M26" s="104" t="s">
        <v>122</v>
      </c>
      <c r="N26" s="81"/>
      <c r="O26" s="81"/>
      <c r="P26" s="78"/>
      <c r="Q26" s="78"/>
      <c r="V26" s="105" t="s">
        <v>124</v>
      </c>
      <c r="W26" s="155"/>
      <c r="X26" s="155"/>
      <c r="Y26" s="155"/>
      <c r="Z26" s="77"/>
      <c r="AB26" s="106" t="s">
        <v>123</v>
      </c>
      <c r="AC26" s="153"/>
      <c r="AD26" s="153"/>
      <c r="AE26" s="153"/>
      <c r="AF26" s="153"/>
      <c r="AG26" s="153"/>
      <c r="AH26" s="107" t="s">
        <v>71</v>
      </c>
      <c r="AI26" s="79"/>
      <c r="AJ26" s="153"/>
      <c r="AK26" s="153"/>
      <c r="AL26" s="153"/>
      <c r="AM26" s="154"/>
    </row>
    <row r="27" spans="11:39" ht="12.75" customHeight="1">
      <c r="K27" s="132"/>
      <c r="L27" s="104"/>
      <c r="M27" s="104"/>
      <c r="N27" s="93" t="s">
        <v>72</v>
      </c>
      <c r="O27" s="108"/>
      <c r="P27" s="108"/>
      <c r="Q27" s="108"/>
      <c r="T27" s="109"/>
      <c r="W27" s="93" t="s">
        <v>73</v>
      </c>
      <c r="X27" s="110"/>
      <c r="Z27" s="98"/>
      <c r="AA27" s="111"/>
      <c r="AC27" s="93" t="s">
        <v>72</v>
      </c>
      <c r="AD27" s="93"/>
      <c r="AE27" s="93"/>
      <c r="AF27" s="93"/>
      <c r="AG27" s="98"/>
      <c r="AI27" s="111"/>
      <c r="AJ27" s="112" t="s">
        <v>72</v>
      </c>
      <c r="AK27" s="111"/>
      <c r="AM27" s="133"/>
    </row>
    <row r="28" spans="11:39" ht="18" customHeight="1">
      <c r="K28" s="132"/>
      <c r="L28" s="104"/>
      <c r="M28" s="104" t="s">
        <v>74</v>
      </c>
      <c r="N28" s="77"/>
      <c r="O28" s="75"/>
      <c r="P28" s="75"/>
      <c r="Q28" s="75"/>
      <c r="V28" s="113" t="s">
        <v>75</v>
      </c>
      <c r="W28" s="188"/>
      <c r="X28" s="188"/>
      <c r="Y28" s="188"/>
      <c r="Z28" s="77"/>
      <c r="AA28" s="114"/>
      <c r="AB28" s="114" t="s">
        <v>76</v>
      </c>
      <c r="AC28" s="153"/>
      <c r="AD28" s="153"/>
      <c r="AE28" s="153"/>
      <c r="AF28" s="153"/>
      <c r="AG28" s="153"/>
      <c r="AH28" s="107" t="s">
        <v>77</v>
      </c>
      <c r="AI28" s="79"/>
      <c r="AJ28" s="82"/>
      <c r="AK28" s="82"/>
      <c r="AL28" s="77"/>
      <c r="AM28" s="134"/>
    </row>
    <row r="29" spans="11:39" ht="12.75" customHeight="1" thickBot="1">
      <c r="K29" s="135"/>
      <c r="L29" s="136"/>
      <c r="M29" s="137"/>
      <c r="N29" s="138" t="s">
        <v>72</v>
      </c>
      <c r="O29" s="137"/>
      <c r="P29" s="137"/>
      <c r="Q29" s="137"/>
      <c r="R29" s="136"/>
      <c r="S29" s="136"/>
      <c r="T29" s="139"/>
      <c r="U29" s="140"/>
      <c r="V29" s="140"/>
      <c r="W29" s="138" t="s">
        <v>73</v>
      </c>
      <c r="X29" s="141"/>
      <c r="Y29" s="136"/>
      <c r="Z29" s="142"/>
      <c r="AA29" s="136"/>
      <c r="AB29" s="136"/>
      <c r="AC29" s="138" t="s">
        <v>72</v>
      </c>
      <c r="AD29" s="138"/>
      <c r="AE29" s="138"/>
      <c r="AF29" s="138"/>
      <c r="AG29" s="138"/>
      <c r="AH29" s="136"/>
      <c r="AI29" s="141"/>
      <c r="AJ29" s="143" t="s">
        <v>72</v>
      </c>
      <c r="AK29" s="141"/>
      <c r="AL29" s="136"/>
      <c r="AM29" s="144"/>
    </row>
  </sheetData>
  <dataConsolidate/>
  <mergeCells count="24">
    <mergeCell ref="K1:M5"/>
    <mergeCell ref="Z3:AF3"/>
    <mergeCell ref="AJ3:AL3"/>
    <mergeCell ref="N4:V4"/>
    <mergeCell ref="Z5:AF5"/>
    <mergeCell ref="AJ5:AL5"/>
    <mergeCell ref="K7:K9"/>
    <mergeCell ref="L7:L9"/>
    <mergeCell ref="M7:M9"/>
    <mergeCell ref="N7:AH7"/>
    <mergeCell ref="AL7:AM7"/>
    <mergeCell ref="N8:T8"/>
    <mergeCell ref="U8:U9"/>
    <mergeCell ref="V8:V9"/>
    <mergeCell ref="Y8:Y9"/>
    <mergeCell ref="AD8:AD9"/>
    <mergeCell ref="W28:Y28"/>
    <mergeCell ref="AC28:AG28"/>
    <mergeCell ref="AI8:AI9"/>
    <mergeCell ref="AL8:AL9"/>
    <mergeCell ref="P9:T9"/>
    <mergeCell ref="W26:Y26"/>
    <mergeCell ref="AC26:AG26"/>
    <mergeCell ref="AJ26:AM26"/>
  </mergeCells>
  <conditionalFormatting sqref="Z10:AB24">
    <cfRule type="cellIs" dxfId="3" priority="3" operator="between">
      <formula>1</formula>
      <formula>200</formula>
    </cfRule>
    <cfRule type="containsText" dxfId="2" priority="4" operator="containsText" text="d">
      <formula>NOT(ISERROR(SEARCH("d",Z10)))</formula>
    </cfRule>
  </conditionalFormatting>
  <conditionalFormatting sqref="AE10:AG24">
    <cfRule type="cellIs" dxfId="1" priority="1" operator="between">
      <formula>1</formula>
      <formula>200</formula>
    </cfRule>
    <cfRule type="containsText" dxfId="0" priority="2" operator="containsText" text="d">
      <formula>NOT(ISERROR(SEARCH("d",AE10)))</formula>
    </cfRule>
  </conditionalFormatting>
  <dataValidations count="3">
    <dataValidation type="list" allowBlank="1" showInputMessage="1" showErrorMessage="1" sqref="M10:M24" xr:uid="{D17BBFA8-5941-4D29-9F04-917ADF6BF414}">
      <formula1>"M,N,M20v,M23v,N20v,N23v,P17v,T17v,P15v,T15v"</formula1>
    </dataValidation>
    <dataValidation type="list" allowBlank="1" showInputMessage="1" showErrorMessage="1" sqref="V20:V24" xr:uid="{640E07BC-E832-4B5B-9788-E5A11AC84B55}">
      <formula1>INDIRECT(M20)</formula1>
      <formula2>0</formula2>
    </dataValidation>
    <dataValidation type="list" allowBlank="1" showInputMessage="1" showErrorMessage="1" sqref="V10:V19" xr:uid="{EA7DCBC2-D1F6-43E3-9792-E46EE3D2F3B4}">
      <formula1>INDIRECT(S10)</formula1>
      <formula2>0</formula2>
    </dataValidation>
  </dataValidations>
  <hyperlinks>
    <hyperlink ref="N4" r:id="rId1" xr:uid="{81F37DD3-DD6B-46C9-9C43-A7A7AE182D0A}"/>
  </hyperlinks>
  <pageMargins left="0.196527777777778" right="0.196527777777778" top="0.196527777777778" bottom="0.196527777777778" header="0.511811023622047" footer="0.511811023622047"/>
  <pageSetup paperSize="9" scale="88" orientation="landscape" horizontalDpi="300" verticalDpi="30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6"/>
  <dimension ref="A1"/>
  <sheetViews>
    <sheetView zoomScaleNormal="100" workbookViewId="0"/>
  </sheetViews>
  <sheetFormatPr defaultColWidth="8.5546875" defaultRowHeight="15" customHeight="1"/>
  <sheetData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2ffae5-b60c-4bfd-9e45-a2ac6ae0726c" xsi:nil="true"/>
  </documentManagement>
</p:properties>
</file>

<file path=customXml/itemProps1.xml><?xml version="1.0" encoding="utf-8"?>
<ds:datastoreItem xmlns:ds="http://schemas.openxmlformats.org/officeDocument/2006/customXml" ds:itemID="{F02E5E20-8945-46D7-9EDC-C6D64E249BAE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a2ffae5-b60c-4bfd-9e45-a2ac6ae0726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22</vt:i4>
      </vt:variant>
    </vt:vector>
  </HeadingPairs>
  <TitlesOfParts>
    <vt:vector size="27" baseType="lpstr">
      <vt:lpstr>Pöytäkirja</vt:lpstr>
      <vt:lpstr>Tulostaulu</vt:lpstr>
      <vt:lpstr>Ohjeet</vt:lpstr>
      <vt:lpstr>Malli</vt:lpstr>
      <vt:lpstr>Ohje</vt:lpstr>
      <vt:lpstr>Malli!M</vt:lpstr>
      <vt:lpstr>M</vt:lpstr>
      <vt:lpstr>Malli!M20v</vt:lpstr>
      <vt:lpstr>M20v</vt:lpstr>
      <vt:lpstr>Malli!M23v</vt:lpstr>
      <vt:lpstr>M23v</vt:lpstr>
      <vt:lpstr>Malli!N</vt:lpstr>
      <vt:lpstr>N</vt:lpstr>
      <vt:lpstr>Malli!N20v</vt:lpstr>
      <vt:lpstr>N20v</vt:lpstr>
      <vt:lpstr>Malli!N23v</vt:lpstr>
      <vt:lpstr>N23v</vt:lpstr>
      <vt:lpstr>Malli!P15v</vt:lpstr>
      <vt:lpstr>P15v</vt:lpstr>
      <vt:lpstr>Malli!P17v</vt:lpstr>
      <vt:lpstr>P17v</vt:lpstr>
      <vt:lpstr>Malli!T15v</vt:lpstr>
      <vt:lpstr>T15v</vt:lpstr>
      <vt:lpstr>Malli!T17v</vt:lpstr>
      <vt:lpstr>T17v</vt:lpstr>
      <vt:lpstr>Malli!Tulostusalue</vt:lpstr>
      <vt:lpstr>Tulostusalue</vt:lpstr>
    </vt:vector>
  </TitlesOfParts>
  <Manager>Tomi Tolsa</Manager>
  <Company>Suomen Painonnostoliitto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SPNL kilpailupöytäkirja</dc:title>
  <dc:subject>SPNL kilpailupöytäkirja</dc:subject>
  <dc:creator>Antti Seppälä;Jarno Fabritius;Eino Lindholm</dc:creator>
  <cp:keywords>SPNL</cp:keywords>
  <dc:description/>
  <cp:lastModifiedBy>Jarno Tiainen</cp:lastModifiedBy>
  <cp:revision>5</cp:revision>
  <cp:lastPrinted>2025-09-22T14:06:32Z</cp:lastPrinted>
  <dcterms:created xsi:type="dcterms:W3CDTF">2016-09-29T17:21:04Z</dcterms:created>
  <dcterms:modified xsi:type="dcterms:W3CDTF">2025-09-22T14:13:45Z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0x0101007A595013015BCA489DD844F82A6F852D</vt:lpwstr>
  </property>
</Properties>
</file>