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artu\Downloads\"/>
    </mc:Choice>
  </mc:AlternateContent>
  <xr:revisionPtr revIDLastSave="0" documentId="13_ncr:1_{B34E9D9F-6F5C-4F8C-8B93-D4D6DDCF1DBD}" xr6:coauthVersionLast="47" xr6:coauthVersionMax="47" xr10:uidLastSave="{00000000-0000-0000-0000-000000000000}"/>
  <bookViews>
    <workbookView xWindow="57480" yWindow="-120" windowWidth="29040" windowHeight="18240" tabRatio="500" xr2:uid="{00000000-000D-0000-FFFF-FFFF00000000}"/>
  </bookViews>
  <sheets>
    <sheet name="Pöytäkirja" sheetId="1" r:id="rId1"/>
    <sheet name="Tulostaulu" sheetId="2" r:id="rId2"/>
    <sheet name="Ohjeet" sheetId="3" r:id="rId3"/>
    <sheet name="Ohje" sheetId="4" state="hidden" r:id="rId4"/>
  </sheets>
  <definedNames>
    <definedName name="M">Pöytäkirja!$A$1:$A$8</definedName>
    <definedName name="M20v">Pöytäkirja!$E$1:$E$8</definedName>
    <definedName name="M23v">Pöytäkirja!$F$1:$F$8</definedName>
    <definedName name="N">Pöytäkirja!$B$1:$B$8</definedName>
    <definedName name="N20v">Pöytäkirja!$G$1:$G$8</definedName>
    <definedName name="N23v">Pöytäkirja!$H$1:$H$8</definedName>
    <definedName name="P15v">Pöytäkirja!$I$1:$I$8</definedName>
    <definedName name="P17v">Pöytäkirja!$C$1:$C$8</definedName>
    <definedName name="T15v">Pöytäkirja!$J$1:$J$8</definedName>
    <definedName name="T17v">Pöytäkirja!$D$1:$D$8</definedName>
    <definedName name="_xlnm.Print_Area">Pöytäkirja!$L$1:$AI$29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" i="2" l="1"/>
  <c r="B13" i="2"/>
  <c r="B14" i="2"/>
  <c r="B15" i="2"/>
  <c r="B16" i="2"/>
  <c r="B3" i="2"/>
  <c r="B4" i="2"/>
  <c r="B5" i="2"/>
  <c r="B6" i="2"/>
  <c r="B7" i="2"/>
  <c r="B8" i="2"/>
  <c r="B9" i="2"/>
  <c r="B10" i="2"/>
  <c r="B11" i="2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10" i="1"/>
  <c r="C19" i="2" l="1"/>
  <c r="E18" i="2"/>
  <c r="D18" i="2"/>
  <c r="C18" i="2"/>
  <c r="D16" i="2"/>
  <c r="C16" i="2"/>
  <c r="A16" i="2"/>
  <c r="D15" i="2"/>
  <c r="C15" i="2"/>
  <c r="A15" i="2"/>
  <c r="D14" i="2"/>
  <c r="C14" i="2"/>
  <c r="A14" i="2"/>
  <c r="D13" i="2"/>
  <c r="C13" i="2"/>
  <c r="A13" i="2"/>
  <c r="D12" i="2"/>
  <c r="C12" i="2"/>
  <c r="A12" i="2"/>
  <c r="D11" i="2"/>
  <c r="C11" i="2"/>
  <c r="A11" i="2"/>
  <c r="D10" i="2"/>
  <c r="C10" i="2"/>
  <c r="A10" i="2"/>
  <c r="D9" i="2"/>
  <c r="C9" i="2"/>
  <c r="A9" i="2"/>
  <c r="D8" i="2"/>
  <c r="C8" i="2"/>
  <c r="A8" i="2"/>
  <c r="D7" i="2"/>
  <c r="C7" i="2"/>
  <c r="A7" i="2"/>
  <c r="D6" i="2"/>
  <c r="C6" i="2"/>
  <c r="A6" i="2"/>
  <c r="D5" i="2"/>
  <c r="C5" i="2"/>
  <c r="A5" i="2"/>
  <c r="D4" i="2"/>
  <c r="C4" i="2"/>
  <c r="A4" i="2"/>
  <c r="D3" i="2"/>
  <c r="C3" i="2"/>
  <c r="A3" i="2"/>
  <c r="D2" i="2"/>
  <c r="C2" i="2"/>
  <c r="B2" i="2"/>
  <c r="A2" i="2"/>
  <c r="AI25" i="1"/>
  <c r="AD24" i="1"/>
  <c r="F16" i="2" s="1"/>
  <c r="W24" i="1"/>
  <c r="AD23" i="1"/>
  <c r="F15" i="2" s="1"/>
  <c r="W23" i="1"/>
  <c r="AD22" i="1"/>
  <c r="F14" i="2" s="1"/>
  <c r="W22" i="1"/>
  <c r="E14" i="2" s="1"/>
  <c r="AD21" i="1"/>
  <c r="F13" i="2" s="1"/>
  <c r="W21" i="1"/>
  <c r="E13" i="2" s="1"/>
  <c r="AD20" i="1"/>
  <c r="F12" i="2" s="1"/>
  <c r="W20" i="1"/>
  <c r="AD19" i="1"/>
  <c r="F11" i="2" s="1"/>
  <c r="W19" i="1"/>
  <c r="AD18" i="1"/>
  <c r="F10" i="2" s="1"/>
  <c r="W18" i="1"/>
  <c r="E10" i="2" s="1"/>
  <c r="AD17" i="1"/>
  <c r="F9" i="2" s="1"/>
  <c r="W17" i="1"/>
  <c r="E9" i="2" s="1"/>
  <c r="AD16" i="1"/>
  <c r="F8" i="2" s="1"/>
  <c r="W16" i="1"/>
  <c r="AD15" i="1"/>
  <c r="F7" i="2" s="1"/>
  <c r="W15" i="1"/>
  <c r="AD14" i="1"/>
  <c r="F6" i="2" s="1"/>
  <c r="W14" i="1"/>
  <c r="AD13" i="1"/>
  <c r="F5" i="2" s="1"/>
  <c r="W13" i="1"/>
  <c r="E5" i="2" s="1"/>
  <c r="AD12" i="1"/>
  <c r="F4" i="2" s="1"/>
  <c r="W12" i="1"/>
  <c r="AD11" i="1"/>
  <c r="F3" i="2" s="1"/>
  <c r="W11" i="1"/>
  <c r="AD10" i="1"/>
  <c r="F2" i="2" s="1"/>
  <c r="W10" i="1"/>
  <c r="E2" i="2" s="1"/>
  <c r="AF11" i="1" l="1"/>
  <c r="AF14" i="1"/>
  <c r="AF20" i="1"/>
  <c r="G12" i="2" s="1"/>
  <c r="AF23" i="1"/>
  <c r="G15" i="2" s="1"/>
  <c r="AF12" i="1"/>
  <c r="AF15" i="1"/>
  <c r="AF24" i="1"/>
  <c r="G16" i="2" s="1"/>
  <c r="E16" i="2"/>
  <c r="AF16" i="1"/>
  <c r="AF19" i="1"/>
  <c r="G11" i="2" s="1"/>
  <c r="E11" i="2"/>
  <c r="E12" i="2"/>
  <c r="E8" i="2"/>
  <c r="E6" i="2"/>
  <c r="E4" i="2"/>
  <c r="G6" i="2"/>
  <c r="G7" i="2"/>
  <c r="G4" i="2"/>
  <c r="E3" i="2"/>
  <c r="E15" i="2"/>
  <c r="AF10" i="1"/>
  <c r="AF13" i="1"/>
  <c r="AF22" i="1"/>
  <c r="G14" i="2" s="1"/>
  <c r="E7" i="2"/>
  <c r="AF17" i="1"/>
  <c r="AF18" i="1"/>
  <c r="AF21" i="1"/>
  <c r="G13" i="2" s="1"/>
  <c r="G10" i="2" l="1"/>
  <c r="G8" i="2"/>
  <c r="G3" i="2"/>
  <c r="G9" i="2"/>
  <c r="G5" i="2"/>
  <c r="G2" i="2"/>
</calcChain>
</file>

<file path=xl/sharedStrings.xml><?xml version="1.0" encoding="utf-8"?>
<sst xmlns="http://schemas.openxmlformats.org/spreadsheetml/2006/main" count="240" uniqueCount="136">
  <si>
    <t>60 kg</t>
  </si>
  <si>
    <t>48 kg</t>
  </si>
  <si>
    <t>56 kg</t>
  </si>
  <si>
    <t>44 kg</t>
  </si>
  <si>
    <t>Suomen Painonnostoliitto</t>
  </si>
  <si>
    <t>PAINONNOSTON  KILPAILUPÖYTÄKIRJA</t>
  </si>
  <si>
    <t>Paikkakunta</t>
  </si>
  <si>
    <t>65 kg</t>
  </si>
  <si>
    <t>53 kg</t>
  </si>
  <si>
    <t>Valimotie 10, 00380 Helsinki</t>
  </si>
  <si>
    <t>Ryhmä</t>
  </si>
  <si>
    <t>Helsinki</t>
  </si>
  <si>
    <t>71 kg</t>
  </si>
  <si>
    <t>58 kg</t>
  </si>
  <si>
    <t>p. +358-45-852-3261</t>
  </si>
  <si>
    <t>Kilpailun laatu:</t>
  </si>
  <si>
    <t>Herakleen tammikuun piirikunnalliset</t>
  </si>
  <si>
    <t>79 kg</t>
  </si>
  <si>
    <t>63 kg</t>
  </si>
  <si>
    <t>tulokset@painonnosto.fi</t>
  </si>
  <si>
    <t xml:space="preserve"> Aika    </t>
  </si>
  <si>
    <t>88 kg</t>
  </si>
  <si>
    <t>69 kg</t>
  </si>
  <si>
    <r>
      <rPr>
        <sz val="12"/>
        <rFont val="Arial"/>
        <family val="2"/>
        <charset val="1"/>
      </rPr>
      <t xml:space="preserve">Järjestävä seura </t>
    </r>
    <r>
      <rPr>
        <sz val="8"/>
        <rFont val="Arial"/>
        <family val="2"/>
        <charset val="1"/>
      </rPr>
      <t xml:space="preserve">(+ lyhenne) </t>
    </r>
    <r>
      <rPr>
        <sz val="12"/>
        <rFont val="Arial"/>
        <family val="2"/>
        <charset val="1"/>
      </rPr>
      <t xml:space="preserve">   </t>
    </r>
  </si>
  <si>
    <t>Herakles</t>
  </si>
  <si>
    <t>94 kg</t>
  </si>
  <si>
    <t>77 kg</t>
  </si>
  <si>
    <t>110 kg</t>
  </si>
  <si>
    <t>86 kg</t>
  </si>
  <si>
    <t>SPORT ID</t>
  </si>
  <si>
    <t>Arpa nr.</t>
  </si>
  <si>
    <t>Ikä-ryhmät</t>
  </si>
  <si>
    <t xml:space="preserve">   1. Kilpailijan  Sarja</t>
  </si>
  <si>
    <t>Yhteis-</t>
  </si>
  <si>
    <t>Sinclair coefficients</t>
  </si>
  <si>
    <t>Q-points</t>
  </si>
  <si>
    <t>+110 kg</t>
  </si>
  <si>
    <t>+86 kg</t>
  </si>
  <si>
    <t>+94 kg</t>
  </si>
  <si>
    <t>+77 kg</t>
  </si>
  <si>
    <t xml:space="preserve">   2. Kilpailijan nimi</t>
  </si>
  <si>
    <t>Ta-so</t>
  </si>
  <si>
    <t>Sarja kg</t>
  </si>
  <si>
    <t>Paino</t>
  </si>
  <si>
    <t>Synt.</t>
  </si>
  <si>
    <t xml:space="preserve">        Tempaus  kg</t>
  </si>
  <si>
    <t>Si-ja</t>
  </si>
  <si>
    <t>Si-</t>
  </si>
  <si>
    <t xml:space="preserve">           Työntö    kg</t>
  </si>
  <si>
    <t>Si- ja</t>
  </si>
  <si>
    <t>tulos</t>
  </si>
  <si>
    <t>Si</t>
  </si>
  <si>
    <t xml:space="preserve"> </t>
  </si>
  <si>
    <t>Nimi</t>
  </si>
  <si>
    <t>kg</t>
  </si>
  <si>
    <t>vuosi</t>
  </si>
  <si>
    <t>Seura</t>
  </si>
  <si>
    <t xml:space="preserve">   1.</t>
  </si>
  <si>
    <t xml:space="preserve">   2.</t>
  </si>
  <si>
    <t xml:space="preserve">  3.</t>
  </si>
  <si>
    <t>Tulos</t>
  </si>
  <si>
    <t>ja.</t>
  </si>
  <si>
    <t xml:space="preserve">    1.</t>
  </si>
  <si>
    <t>2.</t>
  </si>
  <si>
    <t xml:space="preserve">   3.</t>
  </si>
  <si>
    <t xml:space="preserve">  kg.</t>
  </si>
  <si>
    <t>ja</t>
  </si>
  <si>
    <t>pisteet</t>
  </si>
  <si>
    <t>M</t>
  </si>
  <si>
    <t>Mies Miesnostaja</t>
  </si>
  <si>
    <t>pk</t>
  </si>
  <si>
    <t>Test</t>
  </si>
  <si>
    <t>Mies 23-vuotias nostaja</t>
  </si>
  <si>
    <t>jv</t>
  </si>
  <si>
    <t>2002</t>
  </si>
  <si>
    <t>M20v</t>
  </si>
  <si>
    <t>Mies 20-vuotias nostaja</t>
  </si>
  <si>
    <t>ks</t>
  </si>
  <si>
    <t>2005</t>
  </si>
  <si>
    <t>P17v</t>
  </si>
  <si>
    <t>kv</t>
  </si>
  <si>
    <t>2012</t>
  </si>
  <si>
    <t>N</t>
  </si>
  <si>
    <t>Nainen Naisnostaja</t>
  </si>
  <si>
    <t>N23v</t>
  </si>
  <si>
    <t>Nainen 23-vuotias nostaja</t>
  </si>
  <si>
    <t>N20v</t>
  </si>
  <si>
    <t>Nainen 20-vuotias nostaja</t>
  </si>
  <si>
    <t>T17v</t>
  </si>
  <si>
    <t>2008</t>
  </si>
  <si>
    <t>Tuomari 2.</t>
  </si>
  <si>
    <t>Tuomari 1.</t>
  </si>
  <si>
    <t>Tuomari 3.</t>
  </si>
  <si>
    <t>Sihteeri:</t>
  </si>
  <si>
    <t>Etunimi Sukunimi+tuomariluokka</t>
  </si>
  <si>
    <t xml:space="preserve">  Etunimi Sukunimi+tuomariluokka</t>
  </si>
  <si>
    <t xml:space="preserve">            Etunimi Sukunimi+tuomariluokka</t>
  </si>
  <si>
    <t>Kilpailun johtaja:</t>
  </si>
  <si>
    <t>TC:</t>
  </si>
  <si>
    <t>CM:</t>
  </si>
  <si>
    <t xml:space="preserve">Kisakello: </t>
  </si>
  <si>
    <t>M/N</t>
  </si>
  <si>
    <t>Tempaus</t>
  </si>
  <si>
    <t>Tyonto</t>
  </si>
  <si>
    <t>Yhteistulos</t>
  </si>
  <si>
    <t>Tuomarit:</t>
  </si>
  <si>
    <t>Q-points for weightlifting perfomances</t>
  </si>
  <si>
    <t>https://huebner.shinyapps.io/Qpoints/</t>
  </si>
  <si>
    <t>*75</t>
  </si>
  <si>
    <t>*76</t>
  </si>
  <si>
    <t>Ennätykset:</t>
  </si>
  <si>
    <t>1.6.2025</t>
  </si>
  <si>
    <t>Muokattu pudotusvalikko T17 ja P17 oikeaan muotoon T17v ja P17v</t>
  </si>
  <si>
    <t>Nyt taulukko löytää painoluokat ja näyttää ne oikein Sarja kg-sarakkeessa</t>
  </si>
  <si>
    <t>Painoluokat on yleensä yleisensarjan painoluokkia, jollei kilpailukutsussa ole erikseen määritelty painoluokkia</t>
  </si>
  <si>
    <t>Lisätty T17 ja P17 Ikäryhmävalikkoon</t>
  </si>
  <si>
    <t>Muutosloki:</t>
  </si>
  <si>
    <t>V1.1 Taulukko on päivitetty 17.7.2025</t>
  </si>
  <si>
    <t>V.1.2 Taulukko on päivitetty 22.8.2025</t>
  </si>
  <si>
    <t>52 kg</t>
  </si>
  <si>
    <t>+88 kg</t>
  </si>
  <si>
    <t>40 kg</t>
  </si>
  <si>
    <t>+69 kg</t>
  </si>
  <si>
    <t>P15v</t>
  </si>
  <si>
    <t>Poika 17-vuotias nostaja</t>
  </si>
  <si>
    <t>Poika 15-vuotias nostaja</t>
  </si>
  <si>
    <t>M23v</t>
  </si>
  <si>
    <t>T15v</t>
  </si>
  <si>
    <t>Tyttö 17-vuotias nostaja</t>
  </si>
  <si>
    <t>Tyttö 15-vuotias nostaja</t>
  </si>
  <si>
    <t>1991</t>
  </si>
  <si>
    <t>V.1.3 Taulukko on päivitetty 16.9.2025</t>
  </si>
  <si>
    <t>Muokattu pudotusvalikko T15 ja P15 oikeaan muotoon T15v ja P15v</t>
  </si>
  <si>
    <t>Ikäluokat:</t>
  </si>
  <si>
    <t xml:space="preserve">Voit tarkistaa täältä </t>
  </si>
  <si>
    <t>https://painonnosto.fi/kilpailu/painoluokat/ikaluokat/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</si>
</sst>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;[Red]\-0"/>
  </numFmts>
  <fonts count="19" x14ac:knownFonts="1">
    <font>
      <sz val="12"/>
      <name val="Arial"/>
      <family val="2"/>
      <charset val="204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4"/>
      <name val="Arial"/>
      <family val="2"/>
      <charset val="1"/>
    </font>
    <font>
      <sz val="10"/>
      <name val="Arial"/>
      <family val="2"/>
      <charset val="1"/>
    </font>
    <font>
      <b/>
      <sz val="12"/>
      <color rgb="FFFF0000"/>
      <name val="Arial"/>
      <family val="2"/>
      <charset val="1"/>
    </font>
    <font>
      <sz val="12"/>
      <color rgb="FFFF0000"/>
      <name val="Arial"/>
      <family val="2"/>
      <charset val="1"/>
    </font>
    <font>
      <u/>
      <sz val="12"/>
      <color rgb="FF0000FF"/>
      <name val="Arial"/>
      <family val="2"/>
      <charset val="1"/>
    </font>
    <font>
      <u/>
      <sz val="12"/>
      <color rgb="FF0000FF"/>
      <name val="Arial"/>
      <family val="2"/>
      <charset val="204"/>
    </font>
    <font>
      <u/>
      <sz val="10"/>
      <color rgb="FF0000FF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i/>
      <sz val="11"/>
      <name val="Arial"/>
      <family val="2"/>
      <charset val="1"/>
    </font>
    <font>
      <sz val="12"/>
      <name val="Times New Roman"/>
      <family val="1"/>
      <charset val="1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2"/>
        <bgColor rgb="FFFFFFFF"/>
      </patternFill>
    </fill>
    <fill>
      <patternFill patternType="solid">
        <fgColor rgb="FFFFFFFF"/>
        <bgColor rgb="FFE7E6E6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auto="1"/>
      </right>
      <top/>
      <bottom style="thin">
        <color rgb="FF3C3C3C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C3C3C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3C3C3C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3C3C3C"/>
      </right>
      <top style="thin">
        <color auto="1"/>
      </top>
      <bottom/>
      <diagonal/>
    </border>
    <border>
      <left style="thin">
        <color rgb="FF3C3C3C"/>
      </left>
      <right/>
      <top style="thin">
        <color rgb="FF3C3C3C"/>
      </top>
      <bottom/>
      <diagonal/>
    </border>
    <border>
      <left/>
      <right/>
      <top style="thin">
        <color rgb="FF3C3C3C"/>
      </top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/>
      <right style="thin">
        <color auto="1"/>
      </right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auto="1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/>
      <bottom/>
      <diagonal/>
    </border>
  </borders>
  <cellStyleXfs count="2">
    <xf numFmtId="0" fontId="0" fillId="0" borderId="0"/>
    <xf numFmtId="0" fontId="8" fillId="0" borderId="0" applyBorder="0" applyProtection="0"/>
  </cellStyleXfs>
  <cellXfs count="145">
    <xf numFmtId="0" fontId="0" fillId="0" borderId="0" xfId="0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2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49" fontId="3" fillId="0" borderId="4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Alignment="1">
      <alignment horizontal="center"/>
    </xf>
    <xf numFmtId="0" fontId="4" fillId="0" borderId="5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Alignment="1">
      <alignment horizontal="left"/>
    </xf>
    <xf numFmtId="49" fontId="1" fillId="0" borderId="7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49" fontId="1" fillId="0" borderId="7" xfId="0" applyNumberFormat="1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11" xfId="0" applyFont="1" applyBorder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49" fontId="5" fillId="0" borderId="10" xfId="0" applyNumberFormat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8" xfId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1" fillId="0" borderId="12" xfId="0" applyNumberFormat="1" applyFont="1" applyBorder="1" applyAlignment="1" applyProtection="1">
      <alignment horizontal="left"/>
      <protection locked="0"/>
    </xf>
    <xf numFmtId="49" fontId="1" fillId="0" borderId="13" xfId="0" applyNumberFormat="1" applyFont="1" applyBorder="1" applyAlignment="1" applyProtection="1">
      <alignment horizontal="left"/>
      <protection locked="0"/>
    </xf>
    <xf numFmtId="0" fontId="1" fillId="0" borderId="8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0" xfId="0" applyFont="1"/>
    <xf numFmtId="0" fontId="11" fillId="0" borderId="0" xfId="0" applyFont="1" applyAlignment="1" applyProtection="1">
      <alignment wrapText="1"/>
      <protection locked="0"/>
    </xf>
    <xf numFmtId="0" fontId="9" fillId="0" borderId="0" xfId="1" applyFont="1" applyBorder="1" applyProtection="1">
      <protection locked="0"/>
    </xf>
    <xf numFmtId="0" fontId="9" fillId="0" borderId="0" xfId="1" applyFont="1" applyBorder="1" applyAlignment="1" applyProtection="1">
      <alignment horizontal="center"/>
      <protection locked="0"/>
    </xf>
    <xf numFmtId="2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3" fillId="0" borderId="17" xfId="0" applyFont="1" applyBorder="1" applyProtection="1">
      <protection locked="0"/>
    </xf>
    <xf numFmtId="0" fontId="0" fillId="0" borderId="5" xfId="0" applyBorder="1" applyAlignment="1">
      <alignment horizontal="center"/>
    </xf>
    <xf numFmtId="0" fontId="13" fillId="0" borderId="18" xfId="0" applyFont="1" applyBorder="1" applyAlignment="1" applyProtection="1">
      <alignment horizontal="center"/>
      <protection locked="0"/>
    </xf>
    <xf numFmtId="2" fontId="4" fillId="0" borderId="19" xfId="0" applyNumberFormat="1" applyFont="1" applyBorder="1" applyAlignment="1" applyProtection="1">
      <alignment horizontal="left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2" fillId="2" borderId="23" xfId="0" applyFont="1" applyFill="1" applyBorder="1" applyAlignment="1" applyProtection="1">
      <alignment horizontal="center"/>
      <protection locked="0"/>
    </xf>
    <xf numFmtId="0" fontId="4" fillId="0" borderId="21" xfId="0" applyFont="1" applyBorder="1" applyProtection="1">
      <protection locked="0"/>
    </xf>
    <xf numFmtId="2" fontId="12" fillId="0" borderId="25" xfId="0" applyNumberFormat="1" applyFont="1" applyBorder="1" applyAlignment="1" applyProtection="1">
      <alignment horizontal="center"/>
      <protection locked="0"/>
    </xf>
    <xf numFmtId="2" fontId="12" fillId="0" borderId="23" xfId="0" applyNumberFormat="1" applyFont="1" applyBorder="1" applyAlignment="1" applyProtection="1">
      <alignment horizontal="center"/>
      <protection locked="0"/>
    </xf>
    <xf numFmtId="0" fontId="10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10" fillId="0" borderId="29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21" xfId="0" applyFont="1" applyBorder="1" applyProtection="1">
      <protection locked="0"/>
    </xf>
    <xf numFmtId="0" fontId="12" fillId="2" borderId="29" xfId="0" applyFont="1" applyFill="1" applyBorder="1" applyAlignment="1" applyProtection="1">
      <alignment horizontal="center"/>
      <protection locked="0"/>
    </xf>
    <xf numFmtId="0" fontId="10" fillId="0" borderId="30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12" fillId="0" borderId="31" xfId="0" applyNumberFormat="1" applyFont="1" applyBorder="1" applyAlignment="1" applyProtection="1">
      <alignment horizontal="center"/>
      <protection locked="0"/>
    </xf>
    <xf numFmtId="2" fontId="12" fillId="0" borderId="32" xfId="0" applyNumberFormat="1" applyFont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12" fillId="0" borderId="25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2" borderId="23" xfId="0" applyFont="1" applyFill="1" applyBorder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2" borderId="19" xfId="0" applyFont="1" applyFill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2" fillId="0" borderId="31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49" fontId="13" fillId="0" borderId="22" xfId="0" applyNumberFormat="1" applyFont="1" applyBorder="1" applyProtection="1">
      <protection locked="0"/>
    </xf>
    <xf numFmtId="49" fontId="13" fillId="0" borderId="27" xfId="0" applyNumberFormat="1" applyFont="1" applyBorder="1" applyAlignment="1" applyProtection="1">
      <alignment horizontal="center"/>
      <protection locked="0"/>
    </xf>
    <xf numFmtId="0" fontId="1" fillId="0" borderId="1" xfId="0" applyFont="1" applyBorder="1"/>
    <xf numFmtId="2" fontId="13" fillId="0" borderId="26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49" fontId="14" fillId="0" borderId="23" xfId="0" applyNumberFormat="1" applyFont="1" applyBorder="1" applyAlignment="1" applyProtection="1">
      <alignment horizontal="left"/>
      <protection locked="0"/>
    </xf>
    <xf numFmtId="165" fontId="1" fillId="0" borderId="25" xfId="0" applyNumberFormat="1" applyFont="1" applyBorder="1" applyAlignment="1" applyProtection="1">
      <alignment horizontal="center"/>
      <protection locked="0"/>
    </xf>
    <xf numFmtId="165" fontId="1" fillId="0" borderId="23" xfId="0" applyNumberFormat="1" applyFont="1" applyBorder="1" applyAlignment="1" applyProtection="1">
      <alignment horizontal="center"/>
      <protection locked="0"/>
    </xf>
    <xf numFmtId="165" fontId="1" fillId="0" borderId="19" xfId="0" applyNumberFormat="1" applyFont="1" applyBorder="1" applyAlignment="1" applyProtection="1">
      <alignment horizontal="center"/>
      <protection locked="0"/>
    </xf>
    <xf numFmtId="1" fontId="1" fillId="3" borderId="35" xfId="0" applyNumberFormat="1" applyFont="1" applyFill="1" applyBorder="1" applyAlignment="1">
      <alignment horizontal="center"/>
    </xf>
    <xf numFmtId="0" fontId="2" fillId="0" borderId="25" xfId="0" applyFont="1" applyBorder="1" applyAlignment="1" applyProtection="1">
      <alignment horizontal="center"/>
      <protection locked="0"/>
    </xf>
    <xf numFmtId="0" fontId="1" fillId="0" borderId="23" xfId="0" applyFont="1" applyBorder="1" applyProtection="1">
      <protection locked="0"/>
    </xf>
    <xf numFmtId="0" fontId="2" fillId="3" borderId="35" xfId="0" applyFont="1" applyFill="1" applyBorder="1" applyAlignment="1">
      <alignment horizontal="center"/>
    </xf>
    <xf numFmtId="0" fontId="1" fillId="0" borderId="25" xfId="0" applyFont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49" fontId="13" fillId="0" borderId="22" xfId="0" applyNumberFormat="1" applyFont="1" applyBorder="1" applyAlignment="1" applyProtection="1">
      <alignment horizontal="center"/>
      <protection locked="0"/>
    </xf>
    <xf numFmtId="49" fontId="4" fillId="0" borderId="22" xfId="0" applyNumberFormat="1" applyFont="1" applyBorder="1" applyAlignment="1" applyProtection="1">
      <alignment horizontal="center"/>
      <protection locked="0"/>
    </xf>
    <xf numFmtId="49" fontId="14" fillId="0" borderId="36" xfId="0" applyNumberFormat="1" applyFont="1" applyBorder="1" applyAlignment="1" applyProtection="1">
      <alignment horizontal="left"/>
      <protection locked="0"/>
    </xf>
    <xf numFmtId="165" fontId="1" fillId="0" borderId="26" xfId="0" applyNumberFormat="1" applyFont="1" applyBorder="1" applyAlignment="1" applyProtection="1">
      <alignment horizontal="center"/>
      <protection locked="0"/>
    </xf>
    <xf numFmtId="165" fontId="1" fillId="0" borderId="36" xfId="0" applyNumberFormat="1" applyFont="1" applyBorder="1" applyAlignment="1" applyProtection="1">
      <alignment horizontal="center"/>
      <protection locked="0"/>
    </xf>
    <xf numFmtId="165" fontId="1" fillId="0" borderId="22" xfId="0" applyNumberFormat="1" applyFont="1" applyBorder="1" applyAlignment="1" applyProtection="1">
      <alignment horizontal="center"/>
      <protection locked="0"/>
    </xf>
    <xf numFmtId="1" fontId="1" fillId="3" borderId="37" xfId="0" applyNumberFormat="1" applyFont="1" applyFill="1" applyBorder="1" applyAlignment="1">
      <alignment horizontal="center"/>
    </xf>
    <xf numFmtId="0" fontId="1" fillId="0" borderId="36" xfId="0" applyFont="1" applyBorder="1" applyProtection="1">
      <protection locked="0"/>
    </xf>
    <xf numFmtId="0" fontId="2" fillId="3" borderId="37" xfId="0" applyFont="1" applyFill="1" applyBorder="1" applyAlignment="1">
      <alignment horizontal="center"/>
    </xf>
    <xf numFmtId="0" fontId="1" fillId="0" borderId="26" xfId="0" applyFont="1" applyBorder="1" applyProtection="1">
      <protection locked="0"/>
    </xf>
    <xf numFmtId="0" fontId="2" fillId="0" borderId="22" xfId="0" applyFont="1" applyBorder="1" applyAlignment="1" applyProtection="1">
      <alignment horizontal="center"/>
      <protection locked="0"/>
    </xf>
    <xf numFmtId="49" fontId="4" fillId="0" borderId="27" xfId="0" applyNumberFormat="1" applyFont="1" applyBorder="1" applyAlignment="1" applyProtection="1">
      <alignment horizontal="center"/>
      <protection locked="0"/>
    </xf>
    <xf numFmtId="49" fontId="14" fillId="0" borderId="32" xfId="0" applyNumberFormat="1" applyFont="1" applyBorder="1" applyAlignment="1" applyProtection="1">
      <alignment horizontal="left"/>
      <protection locked="0"/>
    </xf>
    <xf numFmtId="165" fontId="1" fillId="0" borderId="32" xfId="0" applyNumberFormat="1" applyFont="1" applyBorder="1" applyAlignment="1" applyProtection="1">
      <alignment horizontal="center"/>
      <protection locked="0"/>
    </xf>
    <xf numFmtId="165" fontId="1" fillId="0" borderId="27" xfId="0" applyNumberFormat="1" applyFont="1" applyBorder="1" applyAlignment="1" applyProtection="1">
      <alignment horizontal="center"/>
      <protection locked="0"/>
    </xf>
    <xf numFmtId="1" fontId="1" fillId="3" borderId="38" xfId="0" applyNumberFormat="1" applyFont="1" applyFill="1" applyBorder="1" applyAlignment="1">
      <alignment horizontal="center"/>
    </xf>
    <xf numFmtId="0" fontId="1" fillId="0" borderId="32" xfId="0" applyFont="1" applyBorder="1" applyProtection="1">
      <protection locked="0"/>
    </xf>
    <xf numFmtId="0" fontId="2" fillId="3" borderId="38" xfId="0" applyFont="1" applyFill="1" applyBorder="1" applyAlignment="1">
      <alignment horizontal="center"/>
    </xf>
    <xf numFmtId="0" fontId="1" fillId="0" borderId="31" xfId="0" applyFont="1" applyBorder="1" applyProtection="1"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" fontId="1" fillId="0" borderId="0" xfId="0" applyNumberFormat="1" applyFont="1"/>
    <xf numFmtId="0" fontId="15" fillId="0" borderId="0" xfId="0" applyFont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/>
    <xf numFmtId="0" fontId="17" fillId="0" borderId="1" xfId="0" applyFont="1" applyBorder="1"/>
    <xf numFmtId="49" fontId="17" fillId="0" borderId="1" xfId="0" applyNumberFormat="1" applyFont="1" applyBorder="1"/>
    <xf numFmtId="1" fontId="17" fillId="0" borderId="1" xfId="0" applyNumberFormat="1" applyFont="1" applyBorder="1"/>
    <xf numFmtId="0" fontId="8" fillId="0" borderId="0" xfId="1" applyBorder="1" applyProtection="1"/>
    <xf numFmtId="0" fontId="1" fillId="0" borderId="1" xfId="0" applyFont="1" applyBorder="1" applyAlignment="1">
      <alignment horizontal="center"/>
    </xf>
    <xf numFmtId="0" fontId="7" fillId="0" borderId="7" xfId="1" applyFont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0" fillId="0" borderId="28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49" fontId="0" fillId="0" borderId="0" xfId="0" applyNumberFormat="1"/>
    <xf numFmtId="49" fontId="13" fillId="0" borderId="39" xfId="0" applyNumberFormat="1" applyFont="1" applyFill="1" applyBorder="1" applyProtection="1">
      <protection locked="0"/>
    </xf>
    <xf numFmtId="49" fontId="13" fillId="0" borderId="39" xfId="0" applyNumberFormat="1" applyFont="1" applyBorder="1" applyProtection="1">
      <protection locked="0"/>
    </xf>
    <xf numFmtId="0" fontId="8" fillId="0" borderId="0" xfId="1"/>
  </cellXfs>
  <cellStyles count="2">
    <cellStyle name="Hyperlinkki" xfId="1" builtinId="8"/>
    <cellStyle name="Normaali" xfId="0" builtinId="0"/>
  </cellStyles>
  <dxfs count="2"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266400</xdr:rowOff>
    </xdr:from>
    <xdr:to>
      <xdr:col>13</xdr:col>
      <xdr:colOff>0</xdr:colOff>
      <xdr:row>11</xdr:row>
      <xdr:rowOff>75960</xdr:rowOff>
    </xdr:to>
    <xdr:sp macro="" textlink="">
      <xdr:nvSpPr>
        <xdr:cNvPr id="2" name="Line 3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9120" y="26190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35640</xdr:colOff>
      <xdr:row>25</xdr:row>
      <xdr:rowOff>219960</xdr:rowOff>
    </xdr:from>
    <xdr:to>
      <xdr:col>14</xdr:col>
      <xdr:colOff>2520</xdr:colOff>
      <xdr:row>25</xdr:row>
      <xdr:rowOff>226080</xdr:rowOff>
    </xdr:to>
    <xdr:sp macro="" textlink="">
      <xdr:nvSpPr>
        <xdr:cNvPr id="3" name="Line 3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24760" y="6973200"/>
          <a:ext cx="1815480" cy="612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23</xdr:col>
      <xdr:colOff>36360</xdr:colOff>
      <xdr:row>26</xdr:row>
      <xdr:rowOff>1440</xdr:rowOff>
    </xdr:from>
    <xdr:to>
      <xdr:col>29</xdr:col>
      <xdr:colOff>419040</xdr:colOff>
      <xdr:row>26</xdr:row>
      <xdr:rowOff>7200</xdr:rowOff>
    </xdr:to>
    <xdr:sp macro="" textlink="">
      <xdr:nvSpPr>
        <xdr:cNvPr id="4" name="Line 3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7569360" y="6983280"/>
          <a:ext cx="1788480" cy="576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33</xdr:col>
      <xdr:colOff>14400</xdr:colOff>
      <xdr:row>25</xdr:row>
      <xdr:rowOff>219600</xdr:rowOff>
    </xdr:from>
    <xdr:to>
      <xdr:col>34</xdr:col>
      <xdr:colOff>984600</xdr:colOff>
      <xdr:row>26</xdr:row>
      <xdr:rowOff>2880</xdr:rowOff>
    </xdr:to>
    <xdr:sp macro="" textlink="">
      <xdr:nvSpPr>
        <xdr:cNvPr id="5" name="Lin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294920" y="6972840"/>
          <a:ext cx="1176840" cy="1188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17</xdr:col>
      <xdr:colOff>0</xdr:colOff>
      <xdr:row>25</xdr:row>
      <xdr:rowOff>226080</xdr:rowOff>
    </xdr:from>
    <xdr:to>
      <xdr:col>20</xdr:col>
      <xdr:colOff>380880</xdr:colOff>
      <xdr:row>25</xdr:row>
      <xdr:rowOff>226800</xdr:rowOff>
    </xdr:to>
    <xdr:sp macro="" textlink="">
      <xdr:nvSpPr>
        <xdr:cNvPr id="6" name="Line 4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4748040" y="6979320"/>
          <a:ext cx="1956240" cy="72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19</xdr:col>
      <xdr:colOff>12600</xdr:colOff>
      <xdr:row>3</xdr:row>
      <xdr:rowOff>0</xdr:rowOff>
    </xdr:from>
    <xdr:to>
      <xdr:col>27</xdr:col>
      <xdr:colOff>374400</xdr:colOff>
      <xdr:row>3</xdr:row>
      <xdr:rowOff>0</xdr:rowOff>
    </xdr:to>
    <xdr:sp macro="" textlink="">
      <xdr:nvSpPr>
        <xdr:cNvPr id="7" name="Line 4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942160" y="657360"/>
          <a:ext cx="2583720" cy="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11</xdr:row>
      <xdr:rowOff>266400</xdr:rowOff>
    </xdr:from>
    <xdr:to>
      <xdr:col>13</xdr:col>
      <xdr:colOff>0</xdr:colOff>
      <xdr:row>12</xdr:row>
      <xdr:rowOff>75960</xdr:rowOff>
    </xdr:to>
    <xdr:sp macro="" textlink="">
      <xdr:nvSpPr>
        <xdr:cNvPr id="8" name="Line 3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689120" y="29332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10</xdr:row>
      <xdr:rowOff>266400</xdr:rowOff>
    </xdr:from>
    <xdr:to>
      <xdr:col>13</xdr:col>
      <xdr:colOff>0</xdr:colOff>
      <xdr:row>11</xdr:row>
      <xdr:rowOff>75960</xdr:rowOff>
    </xdr:to>
    <xdr:sp macro="" textlink="">
      <xdr:nvSpPr>
        <xdr:cNvPr id="9" name="Line 3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89120" y="26190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12</xdr:row>
      <xdr:rowOff>266400</xdr:rowOff>
    </xdr:from>
    <xdr:to>
      <xdr:col>13</xdr:col>
      <xdr:colOff>0</xdr:colOff>
      <xdr:row>13</xdr:row>
      <xdr:rowOff>75960</xdr:rowOff>
    </xdr:to>
    <xdr:sp macro="" textlink="">
      <xdr:nvSpPr>
        <xdr:cNvPr id="10" name="Line 3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689120" y="3247560"/>
          <a:ext cx="0" cy="12420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11</xdr:row>
      <xdr:rowOff>266400</xdr:rowOff>
    </xdr:from>
    <xdr:to>
      <xdr:col>13</xdr:col>
      <xdr:colOff>0</xdr:colOff>
      <xdr:row>12</xdr:row>
      <xdr:rowOff>75960</xdr:rowOff>
    </xdr:to>
    <xdr:sp macro="" textlink="">
      <xdr:nvSpPr>
        <xdr:cNvPr id="11" name="Line 3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89120" y="29332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12</xdr:row>
      <xdr:rowOff>266400</xdr:rowOff>
    </xdr:from>
    <xdr:to>
      <xdr:col>13</xdr:col>
      <xdr:colOff>0</xdr:colOff>
      <xdr:row>13</xdr:row>
      <xdr:rowOff>75960</xdr:rowOff>
    </xdr:to>
    <xdr:sp macro="" textlink="">
      <xdr:nvSpPr>
        <xdr:cNvPr id="12" name="Line 3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89120" y="3247560"/>
          <a:ext cx="0" cy="12420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13</xdr:row>
      <xdr:rowOff>266400</xdr:rowOff>
    </xdr:from>
    <xdr:to>
      <xdr:col>13</xdr:col>
      <xdr:colOff>0</xdr:colOff>
      <xdr:row>14</xdr:row>
      <xdr:rowOff>75960</xdr:rowOff>
    </xdr:to>
    <xdr:sp macro="" textlink="">
      <xdr:nvSpPr>
        <xdr:cNvPr id="13" name="Line 3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689120" y="35622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12</xdr:row>
      <xdr:rowOff>266400</xdr:rowOff>
    </xdr:from>
    <xdr:to>
      <xdr:col>13</xdr:col>
      <xdr:colOff>0</xdr:colOff>
      <xdr:row>13</xdr:row>
      <xdr:rowOff>75960</xdr:rowOff>
    </xdr:to>
    <xdr:sp macro="" textlink="">
      <xdr:nvSpPr>
        <xdr:cNvPr id="14" name="Line 3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689120" y="3247560"/>
          <a:ext cx="0" cy="12420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13</xdr:row>
      <xdr:rowOff>266400</xdr:rowOff>
    </xdr:from>
    <xdr:to>
      <xdr:col>13</xdr:col>
      <xdr:colOff>0</xdr:colOff>
      <xdr:row>14</xdr:row>
      <xdr:rowOff>75960</xdr:rowOff>
    </xdr:to>
    <xdr:sp macro="" textlink="">
      <xdr:nvSpPr>
        <xdr:cNvPr id="15" name="Line 3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89120" y="35622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14</xdr:row>
      <xdr:rowOff>266400</xdr:rowOff>
    </xdr:from>
    <xdr:to>
      <xdr:col>13</xdr:col>
      <xdr:colOff>0</xdr:colOff>
      <xdr:row>15</xdr:row>
      <xdr:rowOff>75960</xdr:rowOff>
    </xdr:to>
    <xdr:sp macro="" textlink="">
      <xdr:nvSpPr>
        <xdr:cNvPr id="16" name="Line 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689120" y="38764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13</xdr:row>
      <xdr:rowOff>266400</xdr:rowOff>
    </xdr:from>
    <xdr:to>
      <xdr:col>13</xdr:col>
      <xdr:colOff>0</xdr:colOff>
      <xdr:row>14</xdr:row>
      <xdr:rowOff>75960</xdr:rowOff>
    </xdr:to>
    <xdr:sp macro="" textlink="">
      <xdr:nvSpPr>
        <xdr:cNvPr id="17" name="Line 3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689120" y="35622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14</xdr:row>
      <xdr:rowOff>266400</xdr:rowOff>
    </xdr:from>
    <xdr:to>
      <xdr:col>13</xdr:col>
      <xdr:colOff>0</xdr:colOff>
      <xdr:row>15</xdr:row>
      <xdr:rowOff>75960</xdr:rowOff>
    </xdr:to>
    <xdr:sp macro="" textlink="">
      <xdr:nvSpPr>
        <xdr:cNvPr id="18" name="Line 3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689120" y="38764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15</xdr:row>
      <xdr:rowOff>266400</xdr:rowOff>
    </xdr:from>
    <xdr:to>
      <xdr:col>13</xdr:col>
      <xdr:colOff>0</xdr:colOff>
      <xdr:row>16</xdr:row>
      <xdr:rowOff>75960</xdr:rowOff>
    </xdr:to>
    <xdr:sp macro="" textlink="">
      <xdr:nvSpPr>
        <xdr:cNvPr id="19" name="Line 3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89120" y="419076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14</xdr:row>
      <xdr:rowOff>266400</xdr:rowOff>
    </xdr:from>
    <xdr:to>
      <xdr:col>13</xdr:col>
      <xdr:colOff>0</xdr:colOff>
      <xdr:row>15</xdr:row>
      <xdr:rowOff>75960</xdr:rowOff>
    </xdr:to>
    <xdr:sp macro="" textlink="">
      <xdr:nvSpPr>
        <xdr:cNvPr id="20" name="Line 3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689120" y="38764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15</xdr:row>
      <xdr:rowOff>266400</xdr:rowOff>
    </xdr:from>
    <xdr:to>
      <xdr:col>13</xdr:col>
      <xdr:colOff>0</xdr:colOff>
      <xdr:row>16</xdr:row>
      <xdr:rowOff>75960</xdr:rowOff>
    </xdr:to>
    <xdr:sp macro="" textlink="">
      <xdr:nvSpPr>
        <xdr:cNvPr id="21" name="Line 3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689120" y="419076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16</xdr:row>
      <xdr:rowOff>266400</xdr:rowOff>
    </xdr:from>
    <xdr:to>
      <xdr:col>13</xdr:col>
      <xdr:colOff>0</xdr:colOff>
      <xdr:row>17</xdr:row>
      <xdr:rowOff>75960</xdr:rowOff>
    </xdr:to>
    <xdr:sp macro="" textlink="">
      <xdr:nvSpPr>
        <xdr:cNvPr id="22" name="Line 3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689120" y="450504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15</xdr:row>
      <xdr:rowOff>266400</xdr:rowOff>
    </xdr:from>
    <xdr:to>
      <xdr:col>13</xdr:col>
      <xdr:colOff>0</xdr:colOff>
      <xdr:row>16</xdr:row>
      <xdr:rowOff>75960</xdr:rowOff>
    </xdr:to>
    <xdr:sp macro="" textlink="">
      <xdr:nvSpPr>
        <xdr:cNvPr id="23" name="Line 3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689120" y="419076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16</xdr:row>
      <xdr:rowOff>266400</xdr:rowOff>
    </xdr:from>
    <xdr:to>
      <xdr:col>13</xdr:col>
      <xdr:colOff>0</xdr:colOff>
      <xdr:row>17</xdr:row>
      <xdr:rowOff>75960</xdr:rowOff>
    </xdr:to>
    <xdr:sp macro="" textlink="">
      <xdr:nvSpPr>
        <xdr:cNvPr id="24" name="Line 3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689120" y="450504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17</xdr:row>
      <xdr:rowOff>266400</xdr:rowOff>
    </xdr:from>
    <xdr:to>
      <xdr:col>13</xdr:col>
      <xdr:colOff>0</xdr:colOff>
      <xdr:row>18</xdr:row>
      <xdr:rowOff>75960</xdr:rowOff>
    </xdr:to>
    <xdr:sp macro="" textlink="">
      <xdr:nvSpPr>
        <xdr:cNvPr id="25" name="Line 3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689120" y="481932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16</xdr:row>
      <xdr:rowOff>266400</xdr:rowOff>
    </xdr:from>
    <xdr:to>
      <xdr:col>13</xdr:col>
      <xdr:colOff>0</xdr:colOff>
      <xdr:row>17</xdr:row>
      <xdr:rowOff>75960</xdr:rowOff>
    </xdr:to>
    <xdr:sp macro="" textlink="">
      <xdr:nvSpPr>
        <xdr:cNvPr id="26" name="Line 3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689120" y="450504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17</xdr:row>
      <xdr:rowOff>266400</xdr:rowOff>
    </xdr:from>
    <xdr:to>
      <xdr:col>13</xdr:col>
      <xdr:colOff>0</xdr:colOff>
      <xdr:row>18</xdr:row>
      <xdr:rowOff>75960</xdr:rowOff>
    </xdr:to>
    <xdr:sp macro="" textlink="">
      <xdr:nvSpPr>
        <xdr:cNvPr id="27" name="Line 3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689120" y="481932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18</xdr:row>
      <xdr:rowOff>266400</xdr:rowOff>
    </xdr:from>
    <xdr:to>
      <xdr:col>13</xdr:col>
      <xdr:colOff>0</xdr:colOff>
      <xdr:row>19</xdr:row>
      <xdr:rowOff>75960</xdr:rowOff>
    </xdr:to>
    <xdr:sp macro="" textlink="">
      <xdr:nvSpPr>
        <xdr:cNvPr id="28" name="Line 3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689120" y="51336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17</xdr:row>
      <xdr:rowOff>266400</xdr:rowOff>
    </xdr:from>
    <xdr:to>
      <xdr:col>13</xdr:col>
      <xdr:colOff>0</xdr:colOff>
      <xdr:row>18</xdr:row>
      <xdr:rowOff>75960</xdr:rowOff>
    </xdr:to>
    <xdr:sp macro="" textlink="">
      <xdr:nvSpPr>
        <xdr:cNvPr id="29" name="Line 3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689120" y="481932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18</xdr:row>
      <xdr:rowOff>266400</xdr:rowOff>
    </xdr:from>
    <xdr:to>
      <xdr:col>13</xdr:col>
      <xdr:colOff>0</xdr:colOff>
      <xdr:row>19</xdr:row>
      <xdr:rowOff>75960</xdr:rowOff>
    </xdr:to>
    <xdr:sp macro="" textlink="">
      <xdr:nvSpPr>
        <xdr:cNvPr id="30" name="Line 3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689120" y="51336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19</xdr:row>
      <xdr:rowOff>266400</xdr:rowOff>
    </xdr:from>
    <xdr:to>
      <xdr:col>13</xdr:col>
      <xdr:colOff>0</xdr:colOff>
      <xdr:row>20</xdr:row>
      <xdr:rowOff>75960</xdr:rowOff>
    </xdr:to>
    <xdr:sp macro="" textlink="">
      <xdr:nvSpPr>
        <xdr:cNvPr id="31" name="Line 3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689120" y="54478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19</xdr:row>
      <xdr:rowOff>266400</xdr:rowOff>
    </xdr:from>
    <xdr:to>
      <xdr:col>13</xdr:col>
      <xdr:colOff>0</xdr:colOff>
      <xdr:row>20</xdr:row>
      <xdr:rowOff>75960</xdr:rowOff>
    </xdr:to>
    <xdr:sp macro="" textlink="">
      <xdr:nvSpPr>
        <xdr:cNvPr id="32" name="Line 3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89120" y="54478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20</xdr:row>
      <xdr:rowOff>266400</xdr:rowOff>
    </xdr:from>
    <xdr:to>
      <xdr:col>13</xdr:col>
      <xdr:colOff>0</xdr:colOff>
      <xdr:row>21</xdr:row>
      <xdr:rowOff>75960</xdr:rowOff>
    </xdr:to>
    <xdr:sp macro="" textlink="">
      <xdr:nvSpPr>
        <xdr:cNvPr id="33" name="Line 3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689120" y="5762160"/>
          <a:ext cx="0" cy="12420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19</xdr:row>
      <xdr:rowOff>266400</xdr:rowOff>
    </xdr:from>
    <xdr:to>
      <xdr:col>13</xdr:col>
      <xdr:colOff>0</xdr:colOff>
      <xdr:row>20</xdr:row>
      <xdr:rowOff>75960</xdr:rowOff>
    </xdr:to>
    <xdr:sp macro="" textlink="">
      <xdr:nvSpPr>
        <xdr:cNvPr id="34" name="Line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689120" y="54478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20</xdr:row>
      <xdr:rowOff>266400</xdr:rowOff>
    </xdr:from>
    <xdr:to>
      <xdr:col>13</xdr:col>
      <xdr:colOff>0</xdr:colOff>
      <xdr:row>21</xdr:row>
      <xdr:rowOff>75960</xdr:rowOff>
    </xdr:to>
    <xdr:sp macro="" textlink="">
      <xdr:nvSpPr>
        <xdr:cNvPr id="35" name="Line 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689120" y="5762160"/>
          <a:ext cx="0" cy="12420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21</xdr:row>
      <xdr:rowOff>266400</xdr:rowOff>
    </xdr:from>
    <xdr:to>
      <xdr:col>13</xdr:col>
      <xdr:colOff>0</xdr:colOff>
      <xdr:row>22</xdr:row>
      <xdr:rowOff>75960</xdr:rowOff>
    </xdr:to>
    <xdr:sp macro="" textlink="">
      <xdr:nvSpPr>
        <xdr:cNvPr id="36" name="Line 3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689120" y="60768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20</xdr:row>
      <xdr:rowOff>266400</xdr:rowOff>
    </xdr:from>
    <xdr:to>
      <xdr:col>13</xdr:col>
      <xdr:colOff>0</xdr:colOff>
      <xdr:row>21</xdr:row>
      <xdr:rowOff>75960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689120" y="5762160"/>
          <a:ext cx="0" cy="12420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21</xdr:row>
      <xdr:rowOff>266400</xdr:rowOff>
    </xdr:from>
    <xdr:to>
      <xdr:col>13</xdr:col>
      <xdr:colOff>0</xdr:colOff>
      <xdr:row>22</xdr:row>
      <xdr:rowOff>75960</xdr:rowOff>
    </xdr:to>
    <xdr:sp macro="" textlink="">
      <xdr:nvSpPr>
        <xdr:cNvPr id="38" name="Line 3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689120" y="60768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22</xdr:row>
      <xdr:rowOff>266400</xdr:rowOff>
    </xdr:from>
    <xdr:to>
      <xdr:col>13</xdr:col>
      <xdr:colOff>0</xdr:colOff>
      <xdr:row>23</xdr:row>
      <xdr:rowOff>75960</xdr:rowOff>
    </xdr:to>
    <xdr:sp macro="" textlink="">
      <xdr:nvSpPr>
        <xdr:cNvPr id="39" name="Line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689120" y="63910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21</xdr:row>
      <xdr:rowOff>266400</xdr:rowOff>
    </xdr:from>
    <xdr:to>
      <xdr:col>13</xdr:col>
      <xdr:colOff>0</xdr:colOff>
      <xdr:row>22</xdr:row>
      <xdr:rowOff>75960</xdr:rowOff>
    </xdr:to>
    <xdr:sp macro="" textlink="">
      <xdr:nvSpPr>
        <xdr:cNvPr id="40" name="Line 3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689120" y="607680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22</xdr:row>
      <xdr:rowOff>266400</xdr:rowOff>
    </xdr:from>
    <xdr:to>
      <xdr:col>13</xdr:col>
      <xdr:colOff>0</xdr:colOff>
      <xdr:row>23</xdr:row>
      <xdr:rowOff>75960</xdr:rowOff>
    </xdr:to>
    <xdr:sp macro="" textlink="">
      <xdr:nvSpPr>
        <xdr:cNvPr id="41" name="Line 36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689120" y="63910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23</xdr:row>
      <xdr:rowOff>266400</xdr:rowOff>
    </xdr:from>
    <xdr:to>
      <xdr:col>13</xdr:col>
      <xdr:colOff>0</xdr:colOff>
      <xdr:row>25</xdr:row>
      <xdr:rowOff>75960</xdr:rowOff>
    </xdr:to>
    <xdr:sp macro="" textlink="">
      <xdr:nvSpPr>
        <xdr:cNvPr id="42" name="Line 3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689120" y="670536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22</xdr:row>
      <xdr:rowOff>266400</xdr:rowOff>
    </xdr:from>
    <xdr:to>
      <xdr:col>13</xdr:col>
      <xdr:colOff>0</xdr:colOff>
      <xdr:row>23</xdr:row>
      <xdr:rowOff>75960</xdr:rowOff>
    </xdr:to>
    <xdr:sp macro="" textlink="">
      <xdr:nvSpPr>
        <xdr:cNvPr id="43" name="Line 3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689120" y="639108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0</xdr:colOff>
      <xdr:row>23</xdr:row>
      <xdr:rowOff>266400</xdr:rowOff>
    </xdr:from>
    <xdr:to>
      <xdr:col>13</xdr:col>
      <xdr:colOff>0</xdr:colOff>
      <xdr:row>25</xdr:row>
      <xdr:rowOff>75960</xdr:rowOff>
    </xdr:to>
    <xdr:sp macro="" textlink="">
      <xdr:nvSpPr>
        <xdr:cNvPr id="44" name="Line 3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689120" y="6705360"/>
          <a:ext cx="0" cy="1238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13</xdr:col>
      <xdr:colOff>29160</xdr:colOff>
      <xdr:row>27</xdr:row>
      <xdr:rowOff>219600</xdr:rowOff>
    </xdr:from>
    <xdr:to>
      <xdr:col>14</xdr:col>
      <xdr:colOff>20520</xdr:colOff>
      <xdr:row>27</xdr:row>
      <xdr:rowOff>219960</xdr:rowOff>
    </xdr:to>
    <xdr:sp macro="" textlink="">
      <xdr:nvSpPr>
        <xdr:cNvPr id="45" name="Line 3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718280" y="7363440"/>
          <a:ext cx="1839960" cy="36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23</xdr:col>
      <xdr:colOff>36360</xdr:colOff>
      <xdr:row>27</xdr:row>
      <xdr:rowOff>219600</xdr:rowOff>
    </xdr:from>
    <xdr:to>
      <xdr:col>29</xdr:col>
      <xdr:colOff>419040</xdr:colOff>
      <xdr:row>28</xdr:row>
      <xdr:rowOff>1440</xdr:rowOff>
    </xdr:to>
    <xdr:sp macro="" textlink="">
      <xdr:nvSpPr>
        <xdr:cNvPr id="46" name="Line 3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569360" y="7363440"/>
          <a:ext cx="1788480" cy="1044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33</xdr:col>
      <xdr:colOff>14400</xdr:colOff>
      <xdr:row>28</xdr:row>
      <xdr:rowOff>0</xdr:rowOff>
    </xdr:from>
    <xdr:to>
      <xdr:col>35</xdr:col>
      <xdr:colOff>19080</xdr:colOff>
      <xdr:row>28</xdr:row>
      <xdr:rowOff>2880</xdr:rowOff>
    </xdr:to>
    <xdr:sp macro="" textlink="">
      <xdr:nvSpPr>
        <xdr:cNvPr id="47" name="Line 4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0294920" y="7372440"/>
          <a:ext cx="1195920" cy="288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17</xdr:col>
      <xdr:colOff>14400</xdr:colOff>
      <xdr:row>27</xdr:row>
      <xdr:rowOff>226080</xdr:rowOff>
    </xdr:from>
    <xdr:to>
      <xdr:col>20</xdr:col>
      <xdr:colOff>304560</xdr:colOff>
      <xdr:row>27</xdr:row>
      <xdr:rowOff>228600</xdr:rowOff>
    </xdr:to>
    <xdr:sp macro="" textlink="">
      <xdr:nvSpPr>
        <xdr:cNvPr id="48" name="Line 4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flipV="1">
          <a:off x="4762440" y="7369920"/>
          <a:ext cx="1865520" cy="2520"/>
        </a:xfrm>
        <a:prstGeom prst="line">
          <a:avLst/>
        </a:prstGeom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380880</xdr:colOff>
      <xdr:row>0</xdr:row>
      <xdr:rowOff>70200</xdr:rowOff>
    </xdr:from>
    <xdr:to>
      <xdr:col>11</xdr:col>
      <xdr:colOff>400320</xdr:colOff>
      <xdr:row>4</xdr:row>
      <xdr:rowOff>86040</xdr:rowOff>
    </xdr:to>
    <xdr:pic>
      <xdr:nvPicPr>
        <xdr:cNvPr id="49" name="Kuva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0200"/>
          <a:ext cx="864000" cy="863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ulokset@painonnosto.f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painonnosto.fi/kilpailu/painoluokat/ikaluokat/" TargetMode="External"/><Relationship Id="rId1" Type="http://schemas.openxmlformats.org/officeDocument/2006/relationships/hyperlink" Target="https://huebner.shinyapps.io/Qpoi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9"/>
  <sheetViews>
    <sheetView tabSelected="1" topLeftCell="N9" zoomScale="130" zoomScaleNormal="130" workbookViewId="0">
      <selection activeCell="N19" sqref="N19"/>
    </sheetView>
  </sheetViews>
  <sheetFormatPr defaultColWidth="8.6640625" defaultRowHeight="15" customHeight="1" x14ac:dyDescent="0.2"/>
  <cols>
    <col min="1" max="10" width="8.6640625" hidden="1" customWidth="1"/>
    <col min="11" max="11" width="10" customWidth="1"/>
    <col min="12" max="13" width="5" customWidth="1"/>
    <col min="14" max="14" width="21.88671875" customWidth="1"/>
    <col min="15" max="15" width="2.5546875" style="4" customWidth="1"/>
    <col min="16" max="16" width="5.44140625" style="4" customWidth="1"/>
    <col min="17" max="17" width="6.33203125" style="5" customWidth="1"/>
    <col min="18" max="18" width="7.6640625" style="6" customWidth="1"/>
    <col min="19" max="19" width="6.33203125" customWidth="1"/>
    <col min="20" max="22" width="4.6640625" customWidth="1"/>
    <col min="23" max="23" width="5" customWidth="1"/>
    <col min="24" max="24" width="2.6640625" customWidth="1"/>
    <col min="25" max="25" width="9.6640625" customWidth="1"/>
    <col min="26" max="26" width="4.6640625" customWidth="1"/>
    <col min="27" max="27" width="9.6640625" customWidth="1"/>
    <col min="28" max="29" width="4.6640625" customWidth="1"/>
    <col min="30" max="30" width="5" customWidth="1"/>
    <col min="31" max="31" width="2.5546875" customWidth="1"/>
    <col min="32" max="32" width="8.33203125" customWidth="1"/>
    <col min="33" max="33" width="2" customWidth="1"/>
    <col min="34" max="34" width="2.44140625" customWidth="1"/>
    <col min="35" max="35" width="11.6640625" customWidth="1"/>
  </cols>
  <sheetData>
    <row r="1" spans="1:35" ht="21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0</v>
      </c>
      <c r="F1" t="s">
        <v>0</v>
      </c>
      <c r="G1" t="s">
        <v>1</v>
      </c>
      <c r="H1" t="s">
        <v>1</v>
      </c>
      <c r="I1" t="s">
        <v>119</v>
      </c>
      <c r="J1" t="s">
        <v>121</v>
      </c>
      <c r="K1" s="127"/>
      <c r="L1" s="127"/>
      <c r="M1" s="127"/>
      <c r="N1" s="7" t="s">
        <v>4</v>
      </c>
      <c r="O1" s="8"/>
      <c r="P1" s="8"/>
      <c r="Q1" s="9" t="s">
        <v>5</v>
      </c>
      <c r="R1" s="10"/>
      <c r="S1" s="11"/>
      <c r="T1" s="11"/>
      <c r="U1" s="12"/>
      <c r="V1" s="12"/>
      <c r="W1" s="12"/>
      <c r="X1" s="13"/>
      <c r="Y1" s="13"/>
      <c r="Z1" s="13"/>
      <c r="AA1" s="14"/>
      <c r="AB1" s="14"/>
      <c r="AC1" s="14"/>
      <c r="AD1" s="14"/>
      <c r="AE1" s="14"/>
      <c r="AF1" s="13" t="s">
        <v>6</v>
      </c>
      <c r="AG1" s="14"/>
      <c r="AH1" s="14"/>
      <c r="AI1" s="15"/>
    </row>
    <row r="2" spans="1:35" ht="15" customHeight="1" x14ac:dyDescent="0.25">
      <c r="A2" t="s">
        <v>7</v>
      </c>
      <c r="B2" t="s">
        <v>8</v>
      </c>
      <c r="C2" t="s">
        <v>0</v>
      </c>
      <c r="D2" t="s">
        <v>1</v>
      </c>
      <c r="E2" t="s">
        <v>7</v>
      </c>
      <c r="F2" t="s">
        <v>7</v>
      </c>
      <c r="G2" t="s">
        <v>8</v>
      </c>
      <c r="H2" t="s">
        <v>8</v>
      </c>
      <c r="I2" t="s">
        <v>2</v>
      </c>
      <c r="J2" t="s">
        <v>3</v>
      </c>
      <c r="K2" s="127"/>
      <c r="L2" s="127"/>
      <c r="M2" s="127"/>
      <c r="N2" s="16" t="s">
        <v>9</v>
      </c>
      <c r="O2" s="1"/>
      <c r="P2" s="17" t="s">
        <v>10</v>
      </c>
      <c r="Q2" s="18"/>
      <c r="R2" s="19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1" t="s">
        <v>11</v>
      </c>
      <c r="AG2" s="22"/>
      <c r="AH2" s="22"/>
      <c r="AI2" s="23"/>
    </row>
    <row r="3" spans="1:35" ht="15" customHeight="1" x14ac:dyDescent="0.25">
      <c r="A3" t="s">
        <v>12</v>
      </c>
      <c r="B3" t="s">
        <v>13</v>
      </c>
      <c r="C3" t="s">
        <v>7</v>
      </c>
      <c r="D3" t="s">
        <v>8</v>
      </c>
      <c r="E3" t="s">
        <v>12</v>
      </c>
      <c r="F3" t="s">
        <v>12</v>
      </c>
      <c r="G3" t="s">
        <v>13</v>
      </c>
      <c r="H3" t="s">
        <v>13</v>
      </c>
      <c r="I3" t="s">
        <v>0</v>
      </c>
      <c r="J3" t="s">
        <v>1</v>
      </c>
      <c r="K3" s="127"/>
      <c r="L3" s="127"/>
      <c r="M3" s="127"/>
      <c r="N3" s="16" t="s">
        <v>14</v>
      </c>
      <c r="O3" s="1"/>
      <c r="P3" s="24">
        <v>1</v>
      </c>
      <c r="Q3" s="25" t="s">
        <v>15</v>
      </c>
      <c r="R3" s="19"/>
      <c r="S3" s="20"/>
      <c r="T3" s="26" t="s">
        <v>16</v>
      </c>
      <c r="U3" s="20"/>
      <c r="V3" s="27"/>
      <c r="W3" s="27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8"/>
    </row>
    <row r="4" spans="1:35" ht="15" customHeight="1" x14ac:dyDescent="0.25">
      <c r="A4" t="s">
        <v>17</v>
      </c>
      <c r="B4" t="s">
        <v>18</v>
      </c>
      <c r="C4" t="s">
        <v>12</v>
      </c>
      <c r="D4" t="s">
        <v>13</v>
      </c>
      <c r="E4" t="s">
        <v>17</v>
      </c>
      <c r="F4" t="s">
        <v>17</v>
      </c>
      <c r="G4" t="s">
        <v>18</v>
      </c>
      <c r="H4" t="s">
        <v>18</v>
      </c>
      <c r="I4" t="s">
        <v>7</v>
      </c>
      <c r="J4" t="s">
        <v>8</v>
      </c>
      <c r="K4" s="127"/>
      <c r="L4" s="127"/>
      <c r="M4" s="127"/>
      <c r="N4" s="128" t="s">
        <v>19</v>
      </c>
      <c r="O4" s="128"/>
      <c r="P4" s="128"/>
      <c r="Q4" s="18"/>
      <c r="R4" s="19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9" t="s">
        <v>20</v>
      </c>
      <c r="AG4" s="22"/>
      <c r="AH4" s="20"/>
      <c r="AI4" s="30" t="s">
        <v>111</v>
      </c>
    </row>
    <row r="5" spans="1:35" ht="15" customHeight="1" x14ac:dyDescent="0.25">
      <c r="A5" t="s">
        <v>21</v>
      </c>
      <c r="B5" t="s">
        <v>22</v>
      </c>
      <c r="C5" t="s">
        <v>17</v>
      </c>
      <c r="D5" t="s">
        <v>18</v>
      </c>
      <c r="E5" t="s">
        <v>21</v>
      </c>
      <c r="F5" t="s">
        <v>21</v>
      </c>
      <c r="G5" t="s">
        <v>22</v>
      </c>
      <c r="H5" t="s">
        <v>22</v>
      </c>
      <c r="I5" t="s">
        <v>12</v>
      </c>
      <c r="J5" t="s">
        <v>13</v>
      </c>
      <c r="K5" s="127"/>
      <c r="L5" s="127"/>
      <c r="M5" s="127"/>
      <c r="N5" s="31"/>
      <c r="O5" s="32"/>
      <c r="P5" s="33"/>
      <c r="Q5" s="34" t="s">
        <v>23</v>
      </c>
      <c r="R5" s="35"/>
      <c r="S5" s="36"/>
      <c r="T5" s="37" t="s">
        <v>24</v>
      </c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8"/>
    </row>
    <row r="6" spans="1:35" ht="15" customHeight="1" x14ac:dyDescent="0.25">
      <c r="A6" t="s">
        <v>25</v>
      </c>
      <c r="B6" t="s">
        <v>26</v>
      </c>
      <c r="C6" t="s">
        <v>21</v>
      </c>
      <c r="D6" t="s">
        <v>22</v>
      </c>
      <c r="E6" t="s">
        <v>25</v>
      </c>
      <c r="F6" t="s">
        <v>25</v>
      </c>
      <c r="G6" t="s">
        <v>26</v>
      </c>
      <c r="H6" t="s">
        <v>26</v>
      </c>
      <c r="I6" t="s">
        <v>17</v>
      </c>
      <c r="J6" t="s">
        <v>18</v>
      </c>
      <c r="K6" s="39"/>
      <c r="L6" s="39"/>
      <c r="M6" s="40"/>
      <c r="N6" s="41"/>
      <c r="O6" s="42"/>
      <c r="P6" s="1"/>
      <c r="Q6" s="43"/>
      <c r="R6" s="44"/>
      <c r="S6" s="22"/>
      <c r="T6" s="21"/>
      <c r="U6" s="22"/>
      <c r="V6" s="39"/>
      <c r="W6" s="22"/>
      <c r="X6" s="22"/>
      <c r="Y6" s="22"/>
      <c r="Z6" s="22"/>
      <c r="AA6" s="22"/>
      <c r="AB6" s="22"/>
      <c r="AC6" s="22"/>
      <c r="AD6" s="22"/>
      <c r="AE6" s="22"/>
      <c r="AF6" s="20"/>
      <c r="AG6" s="22"/>
      <c r="AH6" s="22"/>
      <c r="AI6" s="20"/>
    </row>
    <row r="7" spans="1:35" ht="33.75" customHeight="1" x14ac:dyDescent="0.2">
      <c r="A7" t="s">
        <v>27</v>
      </c>
      <c r="B7" t="s">
        <v>28</v>
      </c>
      <c r="C7" t="s">
        <v>25</v>
      </c>
      <c r="D7" t="s">
        <v>26</v>
      </c>
      <c r="E7" t="s">
        <v>27</v>
      </c>
      <c r="F7" t="s">
        <v>27</v>
      </c>
      <c r="G7" t="s">
        <v>28</v>
      </c>
      <c r="H7" t="s">
        <v>28</v>
      </c>
      <c r="I7" t="s">
        <v>21</v>
      </c>
      <c r="J7" t="s">
        <v>22</v>
      </c>
      <c r="K7" s="129" t="s">
        <v>29</v>
      </c>
      <c r="L7" s="130" t="s">
        <v>30</v>
      </c>
      <c r="M7" s="131" t="s">
        <v>31</v>
      </c>
      <c r="N7" s="45" t="s">
        <v>32</v>
      </c>
      <c r="O7" s="46"/>
      <c r="P7" s="47"/>
      <c r="Q7" s="48"/>
      <c r="R7" s="49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1"/>
      <c r="AF7" s="52" t="s">
        <v>33</v>
      </c>
      <c r="AG7" s="53" t="s">
        <v>34</v>
      </c>
      <c r="AH7" s="132" t="s">
        <v>35</v>
      </c>
      <c r="AI7" s="132"/>
    </row>
    <row r="8" spans="1:35" ht="15" customHeight="1" x14ac:dyDescent="0.25">
      <c r="A8" t="s">
        <v>36</v>
      </c>
      <c r="B8" t="s">
        <v>37</v>
      </c>
      <c r="C8" t="s">
        <v>38</v>
      </c>
      <c r="D8" t="s">
        <v>39</v>
      </c>
      <c r="E8" t="s">
        <v>36</v>
      </c>
      <c r="F8" t="s">
        <v>36</v>
      </c>
      <c r="G8" t="s">
        <v>37</v>
      </c>
      <c r="H8" t="s">
        <v>37</v>
      </c>
      <c r="I8" s="141" t="s">
        <v>120</v>
      </c>
      <c r="J8" s="141" t="s">
        <v>122</v>
      </c>
      <c r="K8" s="129"/>
      <c r="L8" s="130"/>
      <c r="M8" s="131"/>
      <c r="N8" s="45" t="s">
        <v>40</v>
      </c>
      <c r="O8" s="133" t="s">
        <v>41</v>
      </c>
      <c r="P8" s="134" t="s">
        <v>42</v>
      </c>
      <c r="Q8" s="54" t="s">
        <v>43</v>
      </c>
      <c r="R8" s="55" t="s">
        <v>44</v>
      </c>
      <c r="S8" s="56"/>
      <c r="T8" s="57" t="s">
        <v>45</v>
      </c>
      <c r="U8" s="20"/>
      <c r="V8" s="20"/>
      <c r="W8" s="20"/>
      <c r="X8" s="135" t="s">
        <v>46</v>
      </c>
      <c r="Y8" s="58" t="s">
        <v>47</v>
      </c>
      <c r="Z8" s="59" t="s">
        <v>48</v>
      </c>
      <c r="AA8" s="20"/>
      <c r="AB8" s="60"/>
      <c r="AC8" s="20"/>
      <c r="AD8" s="20"/>
      <c r="AE8" s="135" t="s">
        <v>49</v>
      </c>
      <c r="AF8" s="61" t="s">
        <v>50</v>
      </c>
      <c r="AG8" s="62" t="s">
        <v>51</v>
      </c>
      <c r="AH8" s="135" t="s">
        <v>46</v>
      </c>
      <c r="AI8" s="63" t="s">
        <v>35</v>
      </c>
    </row>
    <row r="9" spans="1:35" ht="15" customHeight="1" x14ac:dyDescent="0.25">
      <c r="G9" t="s">
        <v>52</v>
      </c>
      <c r="H9" t="s">
        <v>52</v>
      </c>
      <c r="K9" s="129"/>
      <c r="L9" s="130"/>
      <c r="M9" s="131"/>
      <c r="N9" s="64" t="s">
        <v>53</v>
      </c>
      <c r="O9" s="133"/>
      <c r="P9" s="134"/>
      <c r="Q9" s="65" t="s">
        <v>54</v>
      </c>
      <c r="R9" s="66" t="s">
        <v>55</v>
      </c>
      <c r="S9" s="67" t="s">
        <v>56</v>
      </c>
      <c r="T9" s="68" t="s">
        <v>57</v>
      </c>
      <c r="U9" s="69" t="s">
        <v>58</v>
      </c>
      <c r="V9" s="69" t="s">
        <v>59</v>
      </c>
      <c r="W9" s="70" t="s">
        <v>60</v>
      </c>
      <c r="X9" s="135"/>
      <c r="Y9" s="58" t="s">
        <v>61</v>
      </c>
      <c r="Z9" s="69" t="s">
        <v>62</v>
      </c>
      <c r="AA9" s="69" t="s">
        <v>58</v>
      </c>
      <c r="AB9" s="71" t="s">
        <v>63</v>
      </c>
      <c r="AC9" s="69" t="s">
        <v>64</v>
      </c>
      <c r="AD9" s="72" t="s">
        <v>60</v>
      </c>
      <c r="AE9" s="135"/>
      <c r="AF9" s="61" t="s">
        <v>65</v>
      </c>
      <c r="AG9" s="62" t="s">
        <v>66</v>
      </c>
      <c r="AH9" s="135"/>
      <c r="AI9" s="73" t="s">
        <v>67</v>
      </c>
    </row>
    <row r="10" spans="1:35" ht="24.75" customHeight="1" x14ac:dyDescent="0.25">
      <c r="G10" t="s">
        <v>52</v>
      </c>
      <c r="H10" t="s">
        <v>52</v>
      </c>
      <c r="K10" s="74">
        <v>123456789</v>
      </c>
      <c r="L10" s="75"/>
      <c r="M10" s="76" t="s">
        <v>68</v>
      </c>
      <c r="N10" s="77" t="s">
        <v>69</v>
      </c>
      <c r="O10" s="78" t="s">
        <v>70</v>
      </c>
      <c r="P10" s="79" t="s">
        <v>36</v>
      </c>
      <c r="Q10" s="80">
        <v>120</v>
      </c>
      <c r="R10" s="81" t="s">
        <v>130</v>
      </c>
      <c r="S10" s="82" t="s">
        <v>71</v>
      </c>
      <c r="T10" s="83">
        <v>70</v>
      </c>
      <c r="U10" s="84">
        <v>-75</v>
      </c>
      <c r="V10" s="85"/>
      <c r="W10" s="86">
        <f t="shared" ref="W10:W24" si="0">IF(MAX(T10:V10)&lt;0,0,MAX(T10:V10))</f>
        <v>70</v>
      </c>
      <c r="X10" s="87"/>
      <c r="Y10" s="88"/>
      <c r="Z10" s="84">
        <v>70</v>
      </c>
      <c r="AA10" s="84"/>
      <c r="AB10" s="84"/>
      <c r="AC10" s="84"/>
      <c r="AD10" s="86">
        <f t="shared" ref="AD10:AD24" si="1">IF(MAX(Z10:AC10)&lt;0,0,MAX(Z10:AC10))</f>
        <v>70</v>
      </c>
      <c r="AE10" s="87"/>
      <c r="AF10" s="89">
        <f t="shared" ref="AF10:AF24" si="2">IF(W10+AD10&lt;0,0,W10+AD10)</f>
        <v>140</v>
      </c>
      <c r="AG10" s="90"/>
      <c r="AH10" s="91"/>
      <c r="AI10" s="79">
        <f>IF(M10="N",AF10*(306.54/(266.5-19.44*(Q10/100)^-2+18.61*(Q10/100)^2)),
IF(M10="N20v",AF10*(306.54/(266.5-19.44*(Q10/100)^-2+18.61*(Q10/100)^2)),
IF(M10="N23v",AF10*(306.54/(266.5-19.44*(Q10/100)^-2+18.61*(Q10/100)^2)),
IF(M10="T17v",AF10*(306.54/(266.5-19.44*(Q10/100)^-2+18.61*(Q10/100)^2)),
IF(M10="T15v",AF10*(306.54/(266.5-19.44*(Q10/100)^-2+18.61*(Q10/100)^2)),
IF(M10="M",AF10*(463.26/(416.7-47.87*(Q10/100)^-2+18.93*(Q10/100)^2)),
IF(M10="M20v",AF10*(463.26/(416.7-47.87*(Q10/100)^-2+18.93*(Q10/100)^2)),
IF(M10="M23v",AF10*(463.26/(416.7-47.87*(Q10/100)^-2+18.93*(Q10/100)^2)),
IF(M10="P17v",AF10*(463.26/(416.7-47.87*(Q10/100)^-2+18.93*(Q10/100)^2)),
IF(M10="P15v",AF10*(463.26/(416.7-47.87*(Q10/100)^-2+18.93*(Q10/100)^2)),
"Lisää nostaja"
))))))))))</f>
        <v>157.91052014214844</v>
      </c>
    </row>
    <row r="11" spans="1:35" ht="24.75" customHeight="1" x14ac:dyDescent="0.25">
      <c r="K11" s="79"/>
      <c r="L11" s="92"/>
      <c r="M11" s="76" t="s">
        <v>126</v>
      </c>
      <c r="N11" s="77" t="s">
        <v>72</v>
      </c>
      <c r="O11" s="93" t="s">
        <v>73</v>
      </c>
      <c r="P11" s="79" t="s">
        <v>36</v>
      </c>
      <c r="Q11" s="80">
        <v>100</v>
      </c>
      <c r="R11" s="94" t="s">
        <v>74</v>
      </c>
      <c r="S11" s="95" t="s">
        <v>71</v>
      </c>
      <c r="T11" s="96">
        <v>70</v>
      </c>
      <c r="U11" s="97">
        <v>75</v>
      </c>
      <c r="V11" s="98" t="s">
        <v>109</v>
      </c>
      <c r="W11" s="99">
        <f t="shared" si="0"/>
        <v>75</v>
      </c>
      <c r="X11" s="92"/>
      <c r="Y11" s="100"/>
      <c r="Z11" s="97">
        <v>70</v>
      </c>
      <c r="AA11" s="97"/>
      <c r="AB11" s="97"/>
      <c r="AC11" s="97"/>
      <c r="AD11" s="99">
        <f t="shared" si="1"/>
        <v>70</v>
      </c>
      <c r="AE11" s="92"/>
      <c r="AF11" s="101">
        <f t="shared" si="2"/>
        <v>145</v>
      </c>
      <c r="AG11" s="102"/>
      <c r="AH11" s="103"/>
      <c r="AI11" s="79">
        <f t="shared" ref="AI11:AI24" si="3">IF(M11="N",AF11*(306.54/(266.5-19.44*(Q11/100)^-2+18.61*(Q11/100)^2)),
IF(M11="N20v",AF11*(306.54/(266.5-19.44*(Q11/100)^-2+18.61*(Q11/100)^2)),
IF(M11="N23v",AF11*(306.54/(266.5-19.44*(Q11/100)^-2+18.61*(Q11/100)^2)),
IF(M11="T17v",AF11*(306.54/(266.5-19.44*(Q11/100)^-2+18.61*(Q11/100)^2)),
IF(M11="T15v",AF11*(306.54/(266.5-19.44*(Q11/100)^-2+18.61*(Q11/100)^2)),
IF(M11="M",AF11*(463.26/(416.7-47.87*(Q11/100)^-2+18.93*(Q11/100)^2)),
IF(M11="M20v",AF11*(463.26/(416.7-47.87*(Q11/100)^-2+18.93*(Q11/100)^2)),
IF(M11="M23v",AF11*(463.26/(416.7-47.87*(Q11/100)^-2+18.93*(Q11/100)^2)),
IF(M11="P17v",AF11*(463.26/(416.7-47.87*(Q11/100)^-2+18.93*(Q11/100)^2)),
IF(M11="P15v",AF11*(463.26/(416.7-47.87*(Q11/100)^-2+18.93*(Q11/100)^2)),
"Lisää nostaja"
))))))))))</f>
        <v>173.23266969259336</v>
      </c>
    </row>
    <row r="12" spans="1:35" ht="24.75" customHeight="1" x14ac:dyDescent="0.25">
      <c r="K12" s="79"/>
      <c r="L12" s="92"/>
      <c r="M12" s="76" t="s">
        <v>75</v>
      </c>
      <c r="N12" s="77" t="s">
        <v>76</v>
      </c>
      <c r="O12" s="93" t="s">
        <v>77</v>
      </c>
      <c r="P12" s="79" t="s">
        <v>21</v>
      </c>
      <c r="Q12" s="80">
        <v>80</v>
      </c>
      <c r="R12" s="94" t="s">
        <v>78</v>
      </c>
      <c r="S12" s="95" t="s">
        <v>71</v>
      </c>
      <c r="T12" s="96">
        <v>70</v>
      </c>
      <c r="U12" s="97" t="s">
        <v>108</v>
      </c>
      <c r="V12" s="98"/>
      <c r="W12" s="99">
        <f t="shared" si="0"/>
        <v>70</v>
      </c>
      <c r="X12" s="92"/>
      <c r="Y12" s="100"/>
      <c r="Z12" s="97">
        <v>70</v>
      </c>
      <c r="AA12" s="97"/>
      <c r="AB12" s="97"/>
      <c r="AC12" s="97"/>
      <c r="AD12" s="99">
        <f t="shared" si="1"/>
        <v>70</v>
      </c>
      <c r="AE12" s="92"/>
      <c r="AF12" s="101">
        <f t="shared" si="2"/>
        <v>140</v>
      </c>
      <c r="AG12" s="102"/>
      <c r="AH12" s="103"/>
      <c r="AI12" s="79">
        <f t="shared" si="3"/>
        <v>183.20068600968608</v>
      </c>
    </row>
    <row r="13" spans="1:35" ht="24.75" customHeight="1" x14ac:dyDescent="0.25">
      <c r="K13" s="79"/>
      <c r="L13" s="92"/>
      <c r="M13" s="76" t="s">
        <v>79</v>
      </c>
      <c r="N13" s="77" t="s">
        <v>124</v>
      </c>
      <c r="O13" s="93" t="s">
        <v>80</v>
      </c>
      <c r="P13" s="79" t="s">
        <v>7</v>
      </c>
      <c r="Q13" s="80">
        <v>60</v>
      </c>
      <c r="R13" s="94" t="s">
        <v>89</v>
      </c>
      <c r="S13" s="95" t="s">
        <v>71</v>
      </c>
      <c r="T13" s="83">
        <v>70</v>
      </c>
      <c r="U13" s="97"/>
      <c r="V13" s="98"/>
      <c r="W13" s="99">
        <f t="shared" si="0"/>
        <v>70</v>
      </c>
      <c r="X13" s="92"/>
      <c r="Y13" s="100"/>
      <c r="Z13" s="84">
        <v>70</v>
      </c>
      <c r="AA13" s="97"/>
      <c r="AB13" s="97"/>
      <c r="AC13" s="97"/>
      <c r="AD13" s="99">
        <f t="shared" si="1"/>
        <v>70</v>
      </c>
      <c r="AE13" s="92"/>
      <c r="AF13" s="101">
        <f t="shared" si="2"/>
        <v>140</v>
      </c>
      <c r="AG13" s="102"/>
      <c r="AH13" s="103"/>
      <c r="AI13" s="79">
        <f t="shared" si="3"/>
        <v>223.22511384064882</v>
      </c>
    </row>
    <row r="14" spans="1:35" ht="24.75" customHeight="1" x14ac:dyDescent="0.25">
      <c r="K14" s="79"/>
      <c r="L14" s="92"/>
      <c r="M14" s="76" t="s">
        <v>123</v>
      </c>
      <c r="N14" s="77" t="s">
        <v>125</v>
      </c>
      <c r="O14" s="93" t="s">
        <v>70</v>
      </c>
      <c r="P14" s="79" t="s">
        <v>0</v>
      </c>
      <c r="Q14" s="80">
        <v>60</v>
      </c>
      <c r="R14" s="94" t="s">
        <v>81</v>
      </c>
      <c r="S14" s="95" t="s">
        <v>71</v>
      </c>
      <c r="T14" s="96">
        <v>70</v>
      </c>
      <c r="U14" s="97"/>
      <c r="V14" s="98"/>
      <c r="W14" s="99">
        <f t="shared" si="0"/>
        <v>70</v>
      </c>
      <c r="X14" s="92"/>
      <c r="Y14" s="100"/>
      <c r="Z14" s="97">
        <v>70</v>
      </c>
      <c r="AA14" s="97"/>
      <c r="AB14" s="97"/>
      <c r="AC14" s="97"/>
      <c r="AD14" s="99">
        <f t="shared" si="1"/>
        <v>70</v>
      </c>
      <c r="AE14" s="92"/>
      <c r="AF14" s="101">
        <f t="shared" si="2"/>
        <v>140</v>
      </c>
      <c r="AG14" s="102"/>
      <c r="AH14" s="103"/>
      <c r="AI14" s="79">
        <f t="shared" si="3"/>
        <v>223.22511384064882</v>
      </c>
    </row>
    <row r="15" spans="1:35" ht="24.75" customHeight="1" x14ac:dyDescent="0.25">
      <c r="K15" s="79"/>
      <c r="L15" s="92"/>
      <c r="M15" s="76" t="s">
        <v>82</v>
      </c>
      <c r="N15" s="142" t="s">
        <v>83</v>
      </c>
      <c r="O15" s="93" t="s">
        <v>73</v>
      </c>
      <c r="P15" s="79" t="s">
        <v>37</v>
      </c>
      <c r="Q15" s="80">
        <v>90</v>
      </c>
      <c r="R15" s="94" t="s">
        <v>130</v>
      </c>
      <c r="S15" s="95" t="s">
        <v>71</v>
      </c>
      <c r="T15" s="96">
        <v>70</v>
      </c>
      <c r="U15" s="97"/>
      <c r="V15" s="98"/>
      <c r="W15" s="99">
        <f t="shared" si="0"/>
        <v>70</v>
      </c>
      <c r="X15" s="92"/>
      <c r="Y15" s="100"/>
      <c r="Z15" s="97">
        <v>70</v>
      </c>
      <c r="AA15" s="97"/>
      <c r="AB15" s="97"/>
      <c r="AC15" s="97"/>
      <c r="AD15" s="99">
        <f t="shared" si="1"/>
        <v>70</v>
      </c>
      <c r="AE15" s="92"/>
      <c r="AF15" s="101">
        <f t="shared" si="2"/>
        <v>140</v>
      </c>
      <c r="AG15" s="102"/>
      <c r="AH15" s="103"/>
      <c r="AI15" s="79">
        <f t="shared" si="3"/>
        <v>166.61457809616729</v>
      </c>
    </row>
    <row r="16" spans="1:35" ht="24.75" customHeight="1" x14ac:dyDescent="0.25">
      <c r="K16" s="79"/>
      <c r="L16" s="92"/>
      <c r="M16" s="76" t="s">
        <v>84</v>
      </c>
      <c r="N16" s="77" t="s">
        <v>85</v>
      </c>
      <c r="O16" s="93" t="s">
        <v>77</v>
      </c>
      <c r="P16" s="79" t="s">
        <v>28</v>
      </c>
      <c r="Q16" s="80">
        <v>80</v>
      </c>
      <c r="R16" s="94" t="s">
        <v>74</v>
      </c>
      <c r="S16" s="95" t="s">
        <v>71</v>
      </c>
      <c r="T16" s="83">
        <v>70</v>
      </c>
      <c r="U16" s="97"/>
      <c r="V16" s="98"/>
      <c r="W16" s="99">
        <f t="shared" si="0"/>
        <v>70</v>
      </c>
      <c r="X16" s="92"/>
      <c r="Y16" s="100"/>
      <c r="Z16" s="84">
        <v>70</v>
      </c>
      <c r="AA16" s="97"/>
      <c r="AB16" s="97"/>
      <c r="AC16" s="97"/>
      <c r="AD16" s="99">
        <f t="shared" si="1"/>
        <v>70</v>
      </c>
      <c r="AE16" s="92"/>
      <c r="AF16" s="101">
        <f t="shared" si="2"/>
        <v>140</v>
      </c>
      <c r="AG16" s="102"/>
      <c r="AH16" s="103"/>
      <c r="AI16" s="79">
        <f t="shared" si="3"/>
        <v>173.02207668744057</v>
      </c>
    </row>
    <row r="17" spans="11:35" ht="24.75" customHeight="1" x14ac:dyDescent="0.25">
      <c r="K17" s="79"/>
      <c r="L17" s="92"/>
      <c r="M17" s="76" t="s">
        <v>86</v>
      </c>
      <c r="N17" s="77" t="s">
        <v>87</v>
      </c>
      <c r="O17" s="93" t="s">
        <v>80</v>
      </c>
      <c r="P17" s="79" t="s">
        <v>26</v>
      </c>
      <c r="Q17" s="80">
        <v>70</v>
      </c>
      <c r="R17" s="94" t="s">
        <v>78</v>
      </c>
      <c r="S17" s="95" t="s">
        <v>71</v>
      </c>
      <c r="T17" s="96">
        <v>70</v>
      </c>
      <c r="U17" s="97"/>
      <c r="V17" s="98"/>
      <c r="W17" s="99">
        <f t="shared" si="0"/>
        <v>70</v>
      </c>
      <c r="X17" s="92"/>
      <c r="Y17" s="100"/>
      <c r="Z17" s="97">
        <v>70</v>
      </c>
      <c r="AA17" s="97"/>
      <c r="AB17" s="97"/>
      <c r="AC17" s="97"/>
      <c r="AD17" s="99">
        <f t="shared" si="1"/>
        <v>70</v>
      </c>
      <c r="AE17" s="92"/>
      <c r="AF17" s="101">
        <f t="shared" si="2"/>
        <v>140</v>
      </c>
      <c r="AG17" s="102"/>
      <c r="AH17" s="103"/>
      <c r="AI17" s="79">
        <f t="shared" si="3"/>
        <v>181.88781994480723</v>
      </c>
    </row>
    <row r="18" spans="11:35" ht="24.75" customHeight="1" x14ac:dyDescent="0.25">
      <c r="K18" s="79"/>
      <c r="L18" s="92"/>
      <c r="M18" s="76" t="s">
        <v>88</v>
      </c>
      <c r="N18" s="77" t="s">
        <v>128</v>
      </c>
      <c r="O18" s="93" t="s">
        <v>80</v>
      </c>
      <c r="P18" s="79" t="s">
        <v>18</v>
      </c>
      <c r="Q18" s="80">
        <v>60</v>
      </c>
      <c r="R18" s="94" t="s">
        <v>89</v>
      </c>
      <c r="S18" s="95" t="s">
        <v>71</v>
      </c>
      <c r="T18" s="96">
        <v>70</v>
      </c>
      <c r="U18" s="97"/>
      <c r="V18" s="98"/>
      <c r="W18" s="99">
        <f t="shared" si="0"/>
        <v>70</v>
      </c>
      <c r="X18" s="92"/>
      <c r="Y18" s="100"/>
      <c r="Z18" s="97">
        <v>70</v>
      </c>
      <c r="AA18" s="97"/>
      <c r="AB18" s="97"/>
      <c r="AC18" s="97"/>
      <c r="AD18" s="99">
        <f t="shared" si="1"/>
        <v>70</v>
      </c>
      <c r="AE18" s="92"/>
      <c r="AF18" s="101">
        <f t="shared" si="2"/>
        <v>140</v>
      </c>
      <c r="AG18" s="102"/>
      <c r="AH18" s="103"/>
      <c r="AI18" s="79">
        <f t="shared" si="3"/>
        <v>195.78320398394888</v>
      </c>
    </row>
    <row r="19" spans="11:35" ht="24.75" customHeight="1" x14ac:dyDescent="0.25">
      <c r="K19" s="79"/>
      <c r="L19" s="92"/>
      <c r="M19" s="76" t="s">
        <v>127</v>
      </c>
      <c r="N19" s="143" t="s">
        <v>129</v>
      </c>
      <c r="O19" s="93" t="s">
        <v>70</v>
      </c>
      <c r="P19" s="79" t="s">
        <v>121</v>
      </c>
      <c r="Q19" s="80">
        <v>50</v>
      </c>
      <c r="R19" s="94" t="s">
        <v>81</v>
      </c>
      <c r="S19" s="95" t="s">
        <v>71</v>
      </c>
      <c r="T19" s="83">
        <v>70</v>
      </c>
      <c r="U19" s="97"/>
      <c r="V19" s="98"/>
      <c r="W19" s="99">
        <f t="shared" si="0"/>
        <v>70</v>
      </c>
      <c r="X19" s="92"/>
      <c r="Y19" s="100"/>
      <c r="Z19" s="84">
        <v>70</v>
      </c>
      <c r="AA19" s="97"/>
      <c r="AB19" s="97"/>
      <c r="AC19" s="97"/>
      <c r="AD19" s="99">
        <f t="shared" si="1"/>
        <v>70</v>
      </c>
      <c r="AE19" s="92"/>
      <c r="AF19" s="101">
        <f t="shared" si="2"/>
        <v>140</v>
      </c>
      <c r="AG19" s="102"/>
      <c r="AH19" s="103"/>
      <c r="AI19" s="79">
        <f t="shared" si="3"/>
        <v>221.90932947244593</v>
      </c>
    </row>
    <row r="20" spans="11:35" ht="24.75" customHeight="1" x14ac:dyDescent="0.25">
      <c r="K20" s="79"/>
      <c r="L20" s="92"/>
      <c r="M20" s="76"/>
      <c r="N20" s="77"/>
      <c r="O20" s="93"/>
      <c r="P20" s="79"/>
      <c r="Q20" s="80"/>
      <c r="R20" s="94"/>
      <c r="S20" s="95"/>
      <c r="T20" s="96"/>
      <c r="U20" s="97"/>
      <c r="V20" s="98"/>
      <c r="W20" s="99">
        <f t="shared" si="0"/>
        <v>0</v>
      </c>
      <c r="X20" s="92"/>
      <c r="Y20" s="100"/>
      <c r="Z20" s="97"/>
      <c r="AA20" s="97"/>
      <c r="AB20" s="97"/>
      <c r="AC20" s="97"/>
      <c r="AD20" s="99">
        <f t="shared" si="1"/>
        <v>0</v>
      </c>
      <c r="AE20" s="92"/>
      <c r="AF20" s="101">
        <f t="shared" si="2"/>
        <v>0</v>
      </c>
      <c r="AG20" s="102"/>
      <c r="AH20" s="103"/>
      <c r="AI20" s="79" t="str">
        <f t="shared" si="3"/>
        <v>Lisää nostaja</v>
      </c>
    </row>
    <row r="21" spans="11:35" ht="24.75" customHeight="1" x14ac:dyDescent="0.25">
      <c r="K21" s="79"/>
      <c r="L21" s="92"/>
      <c r="M21" s="76"/>
      <c r="N21" s="77"/>
      <c r="O21" s="93"/>
      <c r="P21" s="79"/>
      <c r="Q21" s="80"/>
      <c r="R21" s="94"/>
      <c r="S21" s="95"/>
      <c r="T21" s="96"/>
      <c r="U21" s="97"/>
      <c r="V21" s="98"/>
      <c r="W21" s="99">
        <f t="shared" si="0"/>
        <v>0</v>
      </c>
      <c r="X21" s="92"/>
      <c r="Y21" s="100"/>
      <c r="Z21" s="97"/>
      <c r="AA21" s="97"/>
      <c r="AB21" s="97"/>
      <c r="AC21" s="97"/>
      <c r="AD21" s="99">
        <f t="shared" si="1"/>
        <v>0</v>
      </c>
      <c r="AE21" s="92"/>
      <c r="AF21" s="101">
        <f t="shared" si="2"/>
        <v>0</v>
      </c>
      <c r="AG21" s="102"/>
      <c r="AH21" s="103"/>
      <c r="AI21" s="79" t="str">
        <f t="shared" si="3"/>
        <v>Lisää nostaja</v>
      </c>
    </row>
    <row r="22" spans="11:35" ht="24.75" customHeight="1" x14ac:dyDescent="0.25">
      <c r="K22" s="79"/>
      <c r="L22" s="92"/>
      <c r="M22" s="76"/>
      <c r="N22" s="77"/>
      <c r="O22" s="93"/>
      <c r="P22" s="79"/>
      <c r="Q22" s="80"/>
      <c r="R22" s="94"/>
      <c r="S22" s="95"/>
      <c r="T22" s="83"/>
      <c r="U22" s="97"/>
      <c r="V22" s="98"/>
      <c r="W22" s="99">
        <f t="shared" si="0"/>
        <v>0</v>
      </c>
      <c r="X22" s="92"/>
      <c r="Y22" s="100"/>
      <c r="Z22" s="84"/>
      <c r="AA22" s="97"/>
      <c r="AB22" s="97"/>
      <c r="AC22" s="97"/>
      <c r="AD22" s="99">
        <f t="shared" si="1"/>
        <v>0</v>
      </c>
      <c r="AE22" s="92"/>
      <c r="AF22" s="101">
        <f t="shared" si="2"/>
        <v>0</v>
      </c>
      <c r="AG22" s="102"/>
      <c r="AH22" s="103"/>
      <c r="AI22" s="79" t="str">
        <f t="shared" si="3"/>
        <v>Lisää nostaja</v>
      </c>
    </row>
    <row r="23" spans="11:35" ht="24.75" customHeight="1" x14ac:dyDescent="0.25">
      <c r="K23" s="79"/>
      <c r="L23" s="92"/>
      <c r="M23" s="76"/>
      <c r="N23" s="77"/>
      <c r="O23" s="93"/>
      <c r="P23" s="79"/>
      <c r="Q23" s="80"/>
      <c r="R23" s="94"/>
      <c r="S23" s="95"/>
      <c r="T23" s="96"/>
      <c r="U23" s="97"/>
      <c r="V23" s="98"/>
      <c r="W23" s="99">
        <f t="shared" si="0"/>
        <v>0</v>
      </c>
      <c r="X23" s="92"/>
      <c r="Y23" s="100"/>
      <c r="Z23" s="97"/>
      <c r="AA23" s="97"/>
      <c r="AB23" s="97"/>
      <c r="AC23" s="97"/>
      <c r="AD23" s="99">
        <f t="shared" si="1"/>
        <v>0</v>
      </c>
      <c r="AE23" s="92"/>
      <c r="AF23" s="101">
        <f t="shared" si="2"/>
        <v>0</v>
      </c>
      <c r="AG23" s="102"/>
      <c r="AH23" s="103"/>
      <c r="AI23" s="79" t="str">
        <f t="shared" si="3"/>
        <v>Lisää nostaja</v>
      </c>
    </row>
    <row r="24" spans="11:35" ht="24.75" customHeight="1" x14ac:dyDescent="0.25">
      <c r="K24" s="79"/>
      <c r="L24" s="92"/>
      <c r="M24" s="76"/>
      <c r="N24" s="77"/>
      <c r="O24" s="78"/>
      <c r="P24" s="79"/>
      <c r="Q24" s="80"/>
      <c r="R24" s="104"/>
      <c r="S24" s="105"/>
      <c r="T24" s="96"/>
      <c r="U24" s="106"/>
      <c r="V24" s="107"/>
      <c r="W24" s="108">
        <f t="shared" si="0"/>
        <v>0</v>
      </c>
      <c r="X24" s="75"/>
      <c r="Y24" s="109"/>
      <c r="Z24" s="97"/>
      <c r="AA24" s="106"/>
      <c r="AB24" s="106"/>
      <c r="AC24" s="106"/>
      <c r="AD24" s="108">
        <f t="shared" si="1"/>
        <v>0</v>
      </c>
      <c r="AE24" s="75"/>
      <c r="AF24" s="110">
        <f t="shared" si="2"/>
        <v>0</v>
      </c>
      <c r="AG24" s="111"/>
      <c r="AH24" s="112"/>
      <c r="AI24" s="79" t="str">
        <f t="shared" si="3"/>
        <v>Lisää nostaja</v>
      </c>
    </row>
    <row r="25" spans="11:35" ht="4.5" hidden="1" customHeight="1" x14ac:dyDescent="0.2">
      <c r="K25" s="39"/>
      <c r="L25" s="20"/>
      <c r="M25" s="20"/>
      <c r="N25" s="20"/>
      <c r="O25" s="3"/>
      <c r="P25" s="1" t="s">
        <v>90</v>
      </c>
      <c r="Q25" s="43"/>
      <c r="R25" s="44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39" t="str">
        <f>IF(M25="N", AF25*(306.54/(266.5 - 19.44*(Q25/100)^-2 + 18.61*(Q25/100)^2)), IF(M25="M", AF25*(463.26/(416.7 - 47.87*(Q25/100)^-2 + 18.93*(Q25/100)^2)),
        "Virhe: Virheellinen sukupuoli"
    )
)</f>
        <v>Virhe: Virheellinen sukupuoli</v>
      </c>
    </row>
    <row r="26" spans="11:35" ht="18" customHeight="1" x14ac:dyDescent="0.2">
      <c r="K26" s="39"/>
      <c r="L26" s="138" t="s">
        <v>91</v>
      </c>
      <c r="M26" s="138"/>
      <c r="N26" s="139"/>
      <c r="O26" s="139"/>
      <c r="P26" s="113"/>
      <c r="Q26" s="114" t="s">
        <v>90</v>
      </c>
      <c r="R26" s="140"/>
      <c r="S26" s="140"/>
      <c r="T26" s="140"/>
      <c r="U26" s="140"/>
      <c r="V26" s="137" t="s">
        <v>92</v>
      </c>
      <c r="W26" s="137"/>
      <c r="X26" s="136"/>
      <c r="Y26" s="136"/>
      <c r="Z26" s="136"/>
      <c r="AA26" s="136"/>
      <c r="AB26" s="136"/>
      <c r="AC26" s="136"/>
      <c r="AD26" s="136"/>
      <c r="AE26" s="115"/>
      <c r="AF26" s="2" t="s">
        <v>93</v>
      </c>
      <c r="AG26" s="115"/>
      <c r="AH26" s="136"/>
      <c r="AI26" s="136"/>
    </row>
    <row r="27" spans="11:35" ht="12.75" customHeight="1" x14ac:dyDescent="0.2">
      <c r="K27" s="39"/>
      <c r="L27" s="116"/>
      <c r="M27" s="39"/>
      <c r="N27" s="117" t="s">
        <v>94</v>
      </c>
      <c r="O27" s="118"/>
      <c r="P27" s="113"/>
      <c r="Q27" s="119"/>
      <c r="R27" s="120" t="s">
        <v>95</v>
      </c>
      <c r="S27" s="117"/>
      <c r="T27" s="117"/>
      <c r="U27" s="117"/>
      <c r="V27" s="39"/>
      <c r="W27" s="120" t="s">
        <v>96</v>
      </c>
      <c r="X27" s="120"/>
      <c r="Y27" s="120"/>
      <c r="Z27" s="120"/>
      <c r="AA27" s="120"/>
      <c r="AB27" s="120"/>
      <c r="AC27" s="120"/>
      <c r="AD27" s="120"/>
      <c r="AE27" s="39"/>
      <c r="AF27" s="120" t="s">
        <v>94</v>
      </c>
      <c r="AG27" s="120"/>
      <c r="AH27" s="120"/>
      <c r="AI27" s="120"/>
    </row>
    <row r="28" spans="11:35" ht="18" customHeight="1" x14ac:dyDescent="0.2">
      <c r="K28" s="39"/>
      <c r="M28" s="2" t="s">
        <v>97</v>
      </c>
      <c r="N28" s="20"/>
      <c r="O28" s="3"/>
      <c r="P28" s="118"/>
      <c r="Q28" s="2" t="s">
        <v>98</v>
      </c>
      <c r="R28" s="44"/>
      <c r="S28" s="115"/>
      <c r="T28" s="20"/>
      <c r="U28" s="115"/>
      <c r="V28" s="137" t="s">
        <v>99</v>
      </c>
      <c r="W28" s="137"/>
      <c r="X28" s="115"/>
      <c r="Y28" s="20"/>
      <c r="Z28" s="136"/>
      <c r="AA28" s="136"/>
      <c r="AB28" s="136"/>
      <c r="AC28" s="136"/>
      <c r="AD28" s="136"/>
      <c r="AE28" s="115"/>
      <c r="AF28" s="115" t="s">
        <v>100</v>
      </c>
      <c r="AG28" s="115"/>
      <c r="AH28" s="136"/>
      <c r="AI28" s="136"/>
    </row>
    <row r="29" spans="11:35" ht="12.75" customHeight="1" x14ac:dyDescent="0.2">
      <c r="K29" s="39"/>
      <c r="L29" s="116"/>
      <c r="M29" s="39"/>
      <c r="N29" s="117" t="s">
        <v>94</v>
      </c>
      <c r="O29" s="118"/>
      <c r="P29" s="113"/>
      <c r="R29" s="120" t="s">
        <v>95</v>
      </c>
      <c r="S29" s="120"/>
      <c r="T29" s="120"/>
      <c r="U29" s="120"/>
      <c r="V29" s="39"/>
      <c r="X29" s="120" t="s">
        <v>94</v>
      </c>
      <c r="Y29" s="120"/>
      <c r="Z29" s="39"/>
      <c r="AA29" s="120"/>
      <c r="AB29" s="120"/>
      <c r="AC29" s="120"/>
      <c r="AD29" s="120"/>
      <c r="AE29" s="39"/>
      <c r="AF29" s="120" t="s">
        <v>94</v>
      </c>
      <c r="AG29" s="120"/>
      <c r="AH29" s="120"/>
      <c r="AI29" s="120"/>
    </row>
  </sheetData>
  <dataConsolidate/>
  <mergeCells count="20">
    <mergeCell ref="AH26:AI26"/>
    <mergeCell ref="V28:W28"/>
    <mergeCell ref="Z28:AD28"/>
    <mergeCell ref="AH28:AI28"/>
    <mergeCell ref="L26:M26"/>
    <mergeCell ref="N26:O26"/>
    <mergeCell ref="R26:U26"/>
    <mergeCell ref="V26:W26"/>
    <mergeCell ref="X26:AD26"/>
    <mergeCell ref="AH7:AI7"/>
    <mergeCell ref="O8:O9"/>
    <mergeCell ref="P8:P9"/>
    <mergeCell ref="X8:X9"/>
    <mergeCell ref="AE8:AE9"/>
    <mergeCell ref="AH8:AH9"/>
    <mergeCell ref="K1:M5"/>
    <mergeCell ref="N4:P4"/>
    <mergeCell ref="K7:K9"/>
    <mergeCell ref="L7:L9"/>
    <mergeCell ref="M7:M9"/>
  </mergeCells>
  <phoneticPr fontId="18" type="noConversion"/>
  <conditionalFormatting sqref="T10:V24 Z10:AC24">
    <cfRule type="cellIs" dxfId="1" priority="2" operator="between">
      <formula>1</formula>
      <formula>200</formula>
    </cfRule>
    <cfRule type="containsText" dxfId="0" priority="3" operator="containsText" text="d">
      <formula>NOT(ISERROR(SEARCH("d",T10)))</formula>
    </cfRule>
  </conditionalFormatting>
  <dataValidations disablePrompts="1" count="2">
    <dataValidation type="list" allowBlank="1" showInputMessage="1" showErrorMessage="1" sqref="P10:P24" xr:uid="{00000000-0002-0000-0000-000001000000}">
      <formula1>INDIRECT(M10)</formula1>
      <formula2>0</formula2>
    </dataValidation>
    <dataValidation type="list" allowBlank="1" showInputMessage="1" showErrorMessage="1" sqref="M10:M24" xr:uid="{AD5795BA-11D9-4720-AC27-7E98F77D7179}">
      <formula1>"M,N,M20v,M23v,N20v,N23v,P17v,T17v,P15v,T15v"</formula1>
    </dataValidation>
  </dataValidations>
  <hyperlinks>
    <hyperlink ref="N4" r:id="rId1" xr:uid="{00000000-0004-0000-0000-000000000000}"/>
  </hyperlinks>
  <pageMargins left="0.196527777777778" right="0.196527777777778" top="0.196527777777778" bottom="0.196527777777778" header="0.511811023622047" footer="0.511811023622047"/>
  <pageSetup paperSize="9" orientation="landscape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zoomScaleNormal="100" workbookViewId="0">
      <selection activeCell="G12" sqref="G12"/>
    </sheetView>
  </sheetViews>
  <sheetFormatPr defaultColWidth="10.33203125" defaultRowHeight="15" customHeight="1" x14ac:dyDescent="0.2"/>
  <cols>
    <col min="1" max="1" width="4.6640625" customWidth="1"/>
    <col min="2" max="2" width="18.6640625" customWidth="1"/>
  </cols>
  <sheetData>
    <row r="1" spans="1:7" ht="15.75" x14ac:dyDescent="0.25">
      <c r="A1" s="121" t="s">
        <v>101</v>
      </c>
      <c r="B1" s="121" t="s">
        <v>53</v>
      </c>
      <c r="C1" s="121" t="s">
        <v>43</v>
      </c>
      <c r="D1" s="121" t="s">
        <v>56</v>
      </c>
      <c r="E1" s="122" t="s">
        <v>102</v>
      </c>
      <c r="F1" s="122" t="s">
        <v>103</v>
      </c>
      <c r="G1" s="122" t="s">
        <v>104</v>
      </c>
    </row>
    <row r="2" spans="1:7" ht="15.75" x14ac:dyDescent="0.25">
      <c r="A2" s="123" t="str">
        <f>Pöytäkirja!M10</f>
        <v>M</v>
      </c>
      <c r="B2" s="124" t="str">
        <f>Pöytäkirja!N10</f>
        <v>Mies Miesnostaja</v>
      </c>
      <c r="C2" s="123">
        <f>Pöytäkirja!Q10</f>
        <v>120</v>
      </c>
      <c r="D2" s="123" t="str">
        <f>Pöytäkirja!S10</f>
        <v>Test</v>
      </c>
      <c r="E2" s="125">
        <f>Pöytäkirja!W10</f>
        <v>70</v>
      </c>
      <c r="F2" s="125">
        <f>Pöytäkirja!AD10</f>
        <v>70</v>
      </c>
      <c r="G2" s="123">
        <f>Pöytäkirja!AF10</f>
        <v>140</v>
      </c>
    </row>
    <row r="3" spans="1:7" ht="15.75" x14ac:dyDescent="0.25">
      <c r="A3" s="123" t="str">
        <f>Pöytäkirja!M11</f>
        <v>M23v</v>
      </c>
      <c r="B3" s="124" t="str">
        <f>Pöytäkirja!N11</f>
        <v>Mies 23-vuotias nostaja</v>
      </c>
      <c r="C3" s="123">
        <f>Pöytäkirja!Q11</f>
        <v>100</v>
      </c>
      <c r="D3" s="123" t="str">
        <f>Pöytäkirja!S11</f>
        <v>Test</v>
      </c>
      <c r="E3" s="125">
        <f>Pöytäkirja!W11</f>
        <v>75</v>
      </c>
      <c r="F3" s="125">
        <f>Pöytäkirja!AD11</f>
        <v>70</v>
      </c>
      <c r="G3" s="123">
        <f>Pöytäkirja!AF11</f>
        <v>145</v>
      </c>
    </row>
    <row r="4" spans="1:7" ht="15.75" x14ac:dyDescent="0.25">
      <c r="A4" s="123" t="str">
        <f>Pöytäkirja!M12</f>
        <v>M20v</v>
      </c>
      <c r="B4" s="124" t="str">
        <f>Pöytäkirja!N12</f>
        <v>Mies 20-vuotias nostaja</v>
      </c>
      <c r="C4" s="123">
        <f>Pöytäkirja!Q12</f>
        <v>80</v>
      </c>
      <c r="D4" s="123" t="str">
        <f>Pöytäkirja!S12</f>
        <v>Test</v>
      </c>
      <c r="E4" s="125">
        <f>Pöytäkirja!W12</f>
        <v>70</v>
      </c>
      <c r="F4" s="125">
        <f>Pöytäkirja!AD12</f>
        <v>70</v>
      </c>
      <c r="G4" s="123">
        <f>Pöytäkirja!AF12</f>
        <v>140</v>
      </c>
    </row>
    <row r="5" spans="1:7" ht="15.75" x14ac:dyDescent="0.25">
      <c r="A5" s="123" t="str">
        <f>Pöytäkirja!M13</f>
        <v>P17v</v>
      </c>
      <c r="B5" s="124" t="str">
        <f>Pöytäkirja!N13</f>
        <v>Poika 17-vuotias nostaja</v>
      </c>
      <c r="C5" s="123">
        <f>Pöytäkirja!Q13</f>
        <v>60</v>
      </c>
      <c r="D5" s="123" t="str">
        <f>Pöytäkirja!S13</f>
        <v>Test</v>
      </c>
      <c r="E5" s="125">
        <f>Pöytäkirja!W13</f>
        <v>70</v>
      </c>
      <c r="F5" s="125">
        <f>Pöytäkirja!AD13</f>
        <v>70</v>
      </c>
      <c r="G5" s="123">
        <f>Pöytäkirja!AF13</f>
        <v>140</v>
      </c>
    </row>
    <row r="6" spans="1:7" ht="15.75" x14ac:dyDescent="0.25">
      <c r="A6" s="123" t="str">
        <f>Pöytäkirja!M14</f>
        <v>P15v</v>
      </c>
      <c r="B6" s="124" t="str">
        <f>Pöytäkirja!N14</f>
        <v>Poika 15-vuotias nostaja</v>
      </c>
      <c r="C6" s="123">
        <f>Pöytäkirja!Q14</f>
        <v>60</v>
      </c>
      <c r="D6" s="123" t="str">
        <f>Pöytäkirja!S14</f>
        <v>Test</v>
      </c>
      <c r="E6" s="125">
        <f>Pöytäkirja!W14</f>
        <v>70</v>
      </c>
      <c r="F6" s="125">
        <f>Pöytäkirja!AD14</f>
        <v>70</v>
      </c>
      <c r="G6" s="123">
        <f>Pöytäkirja!AF14</f>
        <v>140</v>
      </c>
    </row>
    <row r="7" spans="1:7" ht="15.75" x14ac:dyDescent="0.25">
      <c r="A7" s="123" t="str">
        <f>Pöytäkirja!M15</f>
        <v>N</v>
      </c>
      <c r="B7" s="124" t="str">
        <f>Pöytäkirja!N15</f>
        <v>Nainen Naisnostaja</v>
      </c>
      <c r="C7" s="123">
        <f>Pöytäkirja!Q15</f>
        <v>90</v>
      </c>
      <c r="D7" s="123" t="str">
        <f>Pöytäkirja!S15</f>
        <v>Test</v>
      </c>
      <c r="E7" s="125">
        <f>Pöytäkirja!W15</f>
        <v>70</v>
      </c>
      <c r="F7" s="125">
        <f>Pöytäkirja!AD15</f>
        <v>70</v>
      </c>
      <c r="G7" s="123">
        <f>Pöytäkirja!AF15</f>
        <v>140</v>
      </c>
    </row>
    <row r="8" spans="1:7" ht="15.75" x14ac:dyDescent="0.25">
      <c r="A8" s="123" t="str">
        <f>Pöytäkirja!M16</f>
        <v>N23v</v>
      </c>
      <c r="B8" s="124" t="str">
        <f>Pöytäkirja!N16</f>
        <v>Nainen 23-vuotias nostaja</v>
      </c>
      <c r="C8" s="123">
        <f>Pöytäkirja!Q16</f>
        <v>80</v>
      </c>
      <c r="D8" s="123" t="str">
        <f>Pöytäkirja!S16</f>
        <v>Test</v>
      </c>
      <c r="E8" s="125">
        <f>Pöytäkirja!W16</f>
        <v>70</v>
      </c>
      <c r="F8" s="125">
        <f>Pöytäkirja!AD16</f>
        <v>70</v>
      </c>
      <c r="G8" s="123">
        <f>Pöytäkirja!AF16</f>
        <v>140</v>
      </c>
    </row>
    <row r="9" spans="1:7" ht="15.75" x14ac:dyDescent="0.25">
      <c r="A9" s="123" t="str">
        <f>Pöytäkirja!M17</f>
        <v>N20v</v>
      </c>
      <c r="B9" s="124" t="str">
        <f>Pöytäkirja!N17</f>
        <v>Nainen 20-vuotias nostaja</v>
      </c>
      <c r="C9" s="123">
        <f>Pöytäkirja!Q17</f>
        <v>70</v>
      </c>
      <c r="D9" s="123" t="str">
        <f>Pöytäkirja!S17</f>
        <v>Test</v>
      </c>
      <c r="E9" s="125">
        <f>Pöytäkirja!W17</f>
        <v>70</v>
      </c>
      <c r="F9" s="125">
        <f>Pöytäkirja!AD17</f>
        <v>70</v>
      </c>
      <c r="G9" s="123">
        <f>Pöytäkirja!AF17</f>
        <v>140</v>
      </c>
    </row>
    <row r="10" spans="1:7" ht="15.75" x14ac:dyDescent="0.25">
      <c r="A10" s="123" t="str">
        <f>Pöytäkirja!M18</f>
        <v>T17v</v>
      </c>
      <c r="B10" s="124" t="str">
        <f>Pöytäkirja!N18</f>
        <v>Tyttö 17-vuotias nostaja</v>
      </c>
      <c r="C10" s="123">
        <f>Pöytäkirja!Q18</f>
        <v>60</v>
      </c>
      <c r="D10" s="123" t="str">
        <f>Pöytäkirja!S18</f>
        <v>Test</v>
      </c>
      <c r="E10" s="125">
        <f>Pöytäkirja!W18</f>
        <v>70</v>
      </c>
      <c r="F10" s="125">
        <f>Pöytäkirja!AD18</f>
        <v>70</v>
      </c>
      <c r="G10" s="123">
        <f>Pöytäkirja!AF18</f>
        <v>140</v>
      </c>
    </row>
    <row r="11" spans="1:7" ht="15.75" x14ac:dyDescent="0.25">
      <c r="A11" s="123" t="str">
        <f>Pöytäkirja!M19</f>
        <v>T15v</v>
      </c>
      <c r="B11" s="124" t="str">
        <f>Pöytäkirja!N19</f>
        <v>Tyttö 15-vuotias nostaja</v>
      </c>
      <c r="C11" s="123">
        <f>Pöytäkirja!Q19</f>
        <v>50</v>
      </c>
      <c r="D11" s="123" t="str">
        <f>Pöytäkirja!S19</f>
        <v>Test</v>
      </c>
      <c r="E11" s="125">
        <f>Pöytäkirja!W19</f>
        <v>70</v>
      </c>
      <c r="F11" s="125">
        <f>Pöytäkirja!AD19</f>
        <v>70</v>
      </c>
      <c r="G11" s="123">
        <f>Pöytäkirja!AF19</f>
        <v>140</v>
      </c>
    </row>
    <row r="12" spans="1:7" ht="15.75" x14ac:dyDescent="0.25">
      <c r="A12" s="123">
        <f>Pöytäkirja!M20</f>
        <v>0</v>
      </c>
      <c r="B12" s="124">
        <f>Pöytäkirja!N20</f>
        <v>0</v>
      </c>
      <c r="C12" s="123">
        <f>Pöytäkirja!Q20</f>
        <v>0</v>
      </c>
      <c r="D12" s="123">
        <f>Pöytäkirja!S20</f>
        <v>0</v>
      </c>
      <c r="E12" s="125">
        <f>Pöytäkirja!W20</f>
        <v>0</v>
      </c>
      <c r="F12" s="125">
        <f>Pöytäkirja!AD20</f>
        <v>0</v>
      </c>
      <c r="G12" s="123">
        <f>Pöytäkirja!AF20</f>
        <v>0</v>
      </c>
    </row>
    <row r="13" spans="1:7" ht="15.75" x14ac:dyDescent="0.25">
      <c r="A13" s="123">
        <f>Pöytäkirja!M21</f>
        <v>0</v>
      </c>
      <c r="B13" s="124">
        <f>Pöytäkirja!N21</f>
        <v>0</v>
      </c>
      <c r="C13" s="123">
        <f>Pöytäkirja!Q21</f>
        <v>0</v>
      </c>
      <c r="D13" s="123">
        <f>Pöytäkirja!S21</f>
        <v>0</v>
      </c>
      <c r="E13" s="125">
        <f>Pöytäkirja!W21</f>
        <v>0</v>
      </c>
      <c r="F13" s="125">
        <f>Pöytäkirja!AD21</f>
        <v>0</v>
      </c>
      <c r="G13" s="123">
        <f>Pöytäkirja!AF21</f>
        <v>0</v>
      </c>
    </row>
    <row r="14" spans="1:7" ht="15.75" x14ac:dyDescent="0.25">
      <c r="A14" s="123">
        <f>Pöytäkirja!M22</f>
        <v>0</v>
      </c>
      <c r="B14" s="124">
        <f>Pöytäkirja!N22</f>
        <v>0</v>
      </c>
      <c r="C14" s="123">
        <f>Pöytäkirja!Q22</f>
        <v>0</v>
      </c>
      <c r="D14" s="123">
        <f>Pöytäkirja!S22</f>
        <v>0</v>
      </c>
      <c r="E14" s="125">
        <f>Pöytäkirja!W22</f>
        <v>0</v>
      </c>
      <c r="F14" s="125">
        <f>Pöytäkirja!AD22</f>
        <v>0</v>
      </c>
      <c r="G14" s="123">
        <f>Pöytäkirja!AF22</f>
        <v>0</v>
      </c>
    </row>
    <row r="15" spans="1:7" ht="15.75" x14ac:dyDescent="0.25">
      <c r="A15" s="123">
        <f>Pöytäkirja!M23</f>
        <v>0</v>
      </c>
      <c r="B15" s="124">
        <f>Pöytäkirja!N23</f>
        <v>0</v>
      </c>
      <c r="C15" s="123">
        <f>Pöytäkirja!Q23</f>
        <v>0</v>
      </c>
      <c r="D15" s="123">
        <f>Pöytäkirja!S23</f>
        <v>0</v>
      </c>
      <c r="E15" s="125">
        <f>Pöytäkirja!W23</f>
        <v>0</v>
      </c>
      <c r="F15" s="125">
        <f>Pöytäkirja!AD23</f>
        <v>0</v>
      </c>
      <c r="G15" s="123">
        <f>Pöytäkirja!AF23</f>
        <v>0</v>
      </c>
    </row>
    <row r="16" spans="1:7" ht="15.75" x14ac:dyDescent="0.25">
      <c r="A16" s="123">
        <f>Pöytäkirja!M24</f>
        <v>0</v>
      </c>
      <c r="B16" s="124">
        <f>Pöytäkirja!N24</f>
        <v>0</v>
      </c>
      <c r="C16" s="123">
        <f>Pöytäkirja!Q24</f>
        <v>0</v>
      </c>
      <c r="D16" s="123">
        <f>Pöytäkirja!S24</f>
        <v>0</v>
      </c>
      <c r="E16" s="125">
        <f>Pöytäkirja!W24</f>
        <v>0</v>
      </c>
      <c r="F16" s="125">
        <f>Pöytäkirja!AD24</f>
        <v>0</v>
      </c>
      <c r="G16" s="123">
        <f>Pöytäkirja!AF24</f>
        <v>0</v>
      </c>
    </row>
    <row r="18" spans="2:5" ht="15" customHeight="1" x14ac:dyDescent="0.2">
      <c r="B18" t="s">
        <v>105</v>
      </c>
      <c r="C18">
        <f>Pöytäkirja!N26</f>
        <v>0</v>
      </c>
      <c r="D18">
        <f>Pöytäkirja!R26</f>
        <v>0</v>
      </c>
      <c r="E18">
        <f>Pöytäkirja!X26</f>
        <v>0</v>
      </c>
    </row>
    <row r="19" spans="2:5" ht="15" customHeight="1" x14ac:dyDescent="0.2">
      <c r="B19" t="s">
        <v>93</v>
      </c>
      <c r="C19">
        <f>Pöytäkirja!AH26</f>
        <v>0</v>
      </c>
    </row>
    <row r="21" spans="2:5" ht="15" customHeight="1" x14ac:dyDescent="0.2">
      <c r="B21" t="s">
        <v>110</v>
      </c>
    </row>
  </sheetData>
  <pageMargins left="0.78749999999999998" right="0.39374999999999999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5"/>
  <sheetViews>
    <sheetView zoomScaleNormal="100" workbookViewId="0">
      <selection activeCell="E23" sqref="E23"/>
    </sheetView>
  </sheetViews>
  <sheetFormatPr defaultColWidth="8.5546875" defaultRowHeight="15" customHeight="1" x14ac:dyDescent="0.2"/>
  <sheetData>
    <row r="2" spans="1:4" x14ac:dyDescent="0.2">
      <c r="A2" t="s">
        <v>106</v>
      </c>
    </row>
    <row r="3" spans="1:4" x14ac:dyDescent="0.2">
      <c r="A3" s="126" t="s">
        <v>107</v>
      </c>
    </row>
    <row r="5" spans="1:4" ht="15" customHeight="1" x14ac:dyDescent="0.2">
      <c r="A5" t="s">
        <v>114</v>
      </c>
    </row>
    <row r="6" spans="1:4" ht="15" customHeight="1" x14ac:dyDescent="0.2">
      <c r="A6" t="s">
        <v>133</v>
      </c>
      <c r="B6" t="s">
        <v>134</v>
      </c>
      <c r="D6" s="144" t="s">
        <v>135</v>
      </c>
    </row>
    <row r="7" spans="1:4" ht="15" customHeight="1" x14ac:dyDescent="0.2">
      <c r="A7" t="s">
        <v>116</v>
      </c>
    </row>
    <row r="8" spans="1:4" ht="15" customHeight="1" x14ac:dyDescent="0.2">
      <c r="A8" t="s">
        <v>117</v>
      </c>
    </row>
    <row r="9" spans="1:4" ht="15" customHeight="1" x14ac:dyDescent="0.2">
      <c r="B9" t="s">
        <v>115</v>
      </c>
    </row>
    <row r="10" spans="1:4" ht="15" customHeight="1" x14ac:dyDescent="0.2">
      <c r="A10" t="s">
        <v>118</v>
      </c>
    </row>
    <row r="11" spans="1:4" ht="15" customHeight="1" x14ac:dyDescent="0.2">
      <c r="B11" t="s">
        <v>112</v>
      </c>
    </row>
    <row r="12" spans="1:4" ht="15" customHeight="1" x14ac:dyDescent="0.2">
      <c r="B12" t="s">
        <v>113</v>
      </c>
    </row>
    <row r="13" spans="1:4" ht="15" customHeight="1" x14ac:dyDescent="0.2">
      <c r="A13" t="s">
        <v>131</v>
      </c>
    </row>
    <row r="14" spans="1:4" ht="15" customHeight="1" x14ac:dyDescent="0.2">
      <c r="B14" t="s">
        <v>132</v>
      </c>
    </row>
    <row r="15" spans="1:4" ht="15" customHeight="1" x14ac:dyDescent="0.2">
      <c r="B15" t="s">
        <v>113</v>
      </c>
    </row>
  </sheetData>
  <hyperlinks>
    <hyperlink ref="A3" r:id="rId1" xr:uid="{00000000-0004-0000-0200-000000000000}"/>
    <hyperlink ref="D6" r:id="rId2" xr:uid="{C3E6CCC8-8036-4085-9DE9-E89D9951AE88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defaultColWidth="8.5546875" defaultRowHeight="15" customHeight="1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2ffae5-b60c-4bfd-9e45-a2ac6ae0726c" xsi:nil="true"/>
  </documentManagement>
</p:properties>
</file>

<file path=customXml/itemProps1.xml><?xml version="1.0" encoding="utf-8"?>
<ds:datastoreItem xmlns:ds="http://schemas.openxmlformats.org/officeDocument/2006/customXml" ds:itemID="{F02E5E20-8945-46D7-9EDC-C6D64E249BAE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da2ffae5-b60c-4bfd-9e45-a2ac6ae0726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11</vt:i4>
      </vt:variant>
    </vt:vector>
  </HeadingPairs>
  <TitlesOfParts>
    <vt:vector size="15" baseType="lpstr">
      <vt:lpstr>Pöytäkirja</vt:lpstr>
      <vt:lpstr>Tulostaulu</vt:lpstr>
      <vt:lpstr>Ohjeet</vt:lpstr>
      <vt:lpstr>Ohje</vt:lpstr>
      <vt:lpstr>M</vt:lpstr>
      <vt:lpstr>M20v</vt:lpstr>
      <vt:lpstr>M23v</vt:lpstr>
      <vt:lpstr>N</vt:lpstr>
      <vt:lpstr>N20v</vt:lpstr>
      <vt:lpstr>N23v</vt:lpstr>
      <vt:lpstr>P15v</vt:lpstr>
      <vt:lpstr>P17v</vt:lpstr>
      <vt:lpstr>T15v</vt:lpstr>
      <vt:lpstr>T17v</vt:lpstr>
      <vt:lpstr>Tulostusalue</vt:lpstr>
    </vt:vector>
  </TitlesOfParts>
  <Manager>Tomi Tolsa</Manager>
  <Company>Suomen Painonnostoliitto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SPNL kilpailupöytäkirja</dc:title>
  <dc:subject>SPNL kilpailupöytäkirja</dc:subject>
  <dc:creator>Antti Seppälä;Jarno Fabritius;Eino Lindholm</dc:creator>
  <cp:keywords>SPNL</cp:keywords>
  <dc:description/>
  <cp:lastModifiedBy>Jarno Tiainen</cp:lastModifiedBy>
  <cp:revision>5</cp:revision>
  <cp:lastPrinted>2025-01-23T21:48:20Z</cp:lastPrinted>
  <dcterms:created xsi:type="dcterms:W3CDTF">2016-09-29T17:21:04Z</dcterms:created>
  <dcterms:modified xsi:type="dcterms:W3CDTF">2025-09-16T13:45:02Z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0x0101007A595013015BCA489DD844F82A6F852D</vt:lpwstr>
  </property>
</Properties>
</file>