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arnoTiainen\Downloads\"/>
    </mc:Choice>
  </mc:AlternateContent>
  <xr:revisionPtr revIDLastSave="0" documentId="13_ncr:1_{FFC74879-09F2-40BD-B659-B2D614B013CC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Pöytäkirja" sheetId="1" r:id="rId1"/>
    <sheet name="Tulostaulu" sheetId="2" r:id="rId2"/>
    <sheet name="Ohjeet" sheetId="3" r:id="rId3"/>
    <sheet name="Ohje" sheetId="4" state="hidden" r:id="rId4"/>
  </sheets>
  <definedNames>
    <definedName name="M">Pöytäkirja!$A$1:$A$8</definedName>
    <definedName name="M20v">Pöytäkirja!$E$1:$E$8</definedName>
    <definedName name="M23v">Pöytäkirja!$F$1:$F$8</definedName>
    <definedName name="N">Pöytäkirja!$B$1:$B$8</definedName>
    <definedName name="N20v">Pöytäkirja!$G$1:$G$8</definedName>
    <definedName name="N23v">Pöytäkirja!$H$1:$H$8</definedName>
    <definedName name="P17v">Pöytäkirja!$C$1:$C$8</definedName>
    <definedName name="T17v">Pöytäkirja!$D$1:$D$8</definedName>
    <definedName name="_xlnm.Print_Area">Pöytäkirja!$J$1:$AG$29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18" i="1" l="1"/>
  <c r="AG19" i="1"/>
  <c r="AG20" i="1"/>
  <c r="AG21" i="1"/>
  <c r="AG22" i="1"/>
  <c r="AG23" i="1"/>
  <c r="AG24" i="1"/>
  <c r="AG13" i="1"/>
  <c r="AG14" i="1"/>
  <c r="AG15" i="1"/>
  <c r="AG16" i="1"/>
  <c r="AG17" i="1"/>
  <c r="C19" i="2"/>
  <c r="E18" i="2"/>
  <c r="D18" i="2"/>
  <c r="C18" i="2"/>
  <c r="F16" i="2"/>
  <c r="E16" i="2"/>
  <c r="D16" i="2"/>
  <c r="C16" i="2"/>
  <c r="B16" i="2"/>
  <c r="A16" i="2"/>
  <c r="D15" i="2"/>
  <c r="C15" i="2"/>
  <c r="B15" i="2"/>
  <c r="A15" i="2"/>
  <c r="D14" i="2"/>
  <c r="C14" i="2"/>
  <c r="B14" i="2"/>
  <c r="A14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D10" i="2"/>
  <c r="C10" i="2"/>
  <c r="B10" i="2"/>
  <c r="A10" i="2"/>
  <c r="F9" i="2"/>
  <c r="D9" i="2"/>
  <c r="C9" i="2"/>
  <c r="B9" i="2"/>
  <c r="A9" i="2"/>
  <c r="F8" i="2"/>
  <c r="E8" i="2"/>
  <c r="D8" i="2"/>
  <c r="C8" i="2"/>
  <c r="B8" i="2"/>
  <c r="A8" i="2"/>
  <c r="D7" i="2"/>
  <c r="C7" i="2"/>
  <c r="B7" i="2"/>
  <c r="A7" i="2"/>
  <c r="F6" i="2"/>
  <c r="E6" i="2"/>
  <c r="D6" i="2"/>
  <c r="C6" i="2"/>
  <c r="B6" i="2"/>
  <c r="A6" i="2"/>
  <c r="F5" i="2"/>
  <c r="D5" i="2"/>
  <c r="C5" i="2"/>
  <c r="B5" i="2"/>
  <c r="A5" i="2"/>
  <c r="F4" i="2"/>
  <c r="D4" i="2"/>
  <c r="C4" i="2"/>
  <c r="B4" i="2"/>
  <c r="A4" i="2"/>
  <c r="D3" i="2"/>
  <c r="C3" i="2"/>
  <c r="B3" i="2"/>
  <c r="A3" i="2"/>
  <c r="D2" i="2"/>
  <c r="C2" i="2"/>
  <c r="B2" i="2"/>
  <c r="A2" i="2"/>
  <c r="AG25" i="1"/>
  <c r="AB24" i="1"/>
  <c r="U24" i="1"/>
  <c r="AD24" i="1" s="1"/>
  <c r="G16" i="2" s="1"/>
  <c r="AB23" i="1"/>
  <c r="F15" i="2" s="1"/>
  <c r="U23" i="1"/>
  <c r="AD23" i="1" s="1"/>
  <c r="G15" i="2" s="1"/>
  <c r="AB22" i="1"/>
  <c r="F14" i="2" s="1"/>
  <c r="U22" i="1"/>
  <c r="E14" i="2" s="1"/>
  <c r="AB21" i="1"/>
  <c r="F13" i="2" s="1"/>
  <c r="U21" i="1"/>
  <c r="E13" i="2" s="1"/>
  <c r="AB20" i="1"/>
  <c r="U20" i="1"/>
  <c r="AD20" i="1" s="1"/>
  <c r="G12" i="2" s="1"/>
  <c r="AB19" i="1"/>
  <c r="U19" i="1"/>
  <c r="AD19" i="1" s="1"/>
  <c r="G11" i="2" s="1"/>
  <c r="AB18" i="1"/>
  <c r="F10" i="2" s="1"/>
  <c r="U18" i="1"/>
  <c r="E10" i="2" s="1"/>
  <c r="AB17" i="1"/>
  <c r="U17" i="1"/>
  <c r="E9" i="2" s="1"/>
  <c r="AB16" i="1"/>
  <c r="U16" i="1"/>
  <c r="AD16" i="1" s="1"/>
  <c r="AB15" i="1"/>
  <c r="F7" i="2" s="1"/>
  <c r="U15" i="1"/>
  <c r="AD15" i="1" s="1"/>
  <c r="AB14" i="1"/>
  <c r="U14" i="1"/>
  <c r="AD14" i="1" s="1"/>
  <c r="AB13" i="1"/>
  <c r="U13" i="1"/>
  <c r="E5" i="2" s="1"/>
  <c r="AB12" i="1"/>
  <c r="U12" i="1"/>
  <c r="AD12" i="1" s="1"/>
  <c r="AG12" i="1" s="1"/>
  <c r="AB11" i="1"/>
  <c r="F3" i="2" s="1"/>
  <c r="U11" i="1"/>
  <c r="AD11" i="1" s="1"/>
  <c r="AG11" i="1" s="1"/>
  <c r="AB10" i="1"/>
  <c r="F2" i="2" s="1"/>
  <c r="U10" i="1"/>
  <c r="E2" i="2" s="1"/>
  <c r="E4" i="2" l="1"/>
  <c r="G6" i="2"/>
  <c r="G8" i="2"/>
  <c r="G7" i="2"/>
  <c r="G4" i="2"/>
  <c r="G3" i="2"/>
  <c r="E3" i="2"/>
  <c r="E15" i="2"/>
  <c r="AD10" i="1"/>
  <c r="AG10" i="1" s="1"/>
  <c r="AD13" i="1"/>
  <c r="G5" i="2" s="1"/>
  <c r="AD22" i="1"/>
  <c r="G14" i="2" s="1"/>
  <c r="E7" i="2"/>
  <c r="AD17" i="1"/>
  <c r="G9" i="2" s="1"/>
  <c r="AD18" i="1"/>
  <c r="G10" i="2" s="1"/>
  <c r="AD21" i="1"/>
  <c r="G13" i="2" s="1"/>
  <c r="G2" i="2" l="1"/>
</calcChain>
</file>

<file path=xl/sharedStrings.xml><?xml version="1.0" encoding="utf-8"?>
<sst xmlns="http://schemas.openxmlformats.org/spreadsheetml/2006/main" count="199" uniqueCount="117">
  <si>
    <t>60 kg</t>
  </si>
  <si>
    <t>48 kg</t>
  </si>
  <si>
    <t>56 kg</t>
  </si>
  <si>
    <t>44 kg</t>
  </si>
  <si>
    <t>Suomen Painonnostoliitto</t>
  </si>
  <si>
    <t>PAINONNOSTON  KILPAILUPÖYTÄKIRJA</t>
  </si>
  <si>
    <t>Paikkakunta</t>
  </si>
  <si>
    <t>65 kg</t>
  </si>
  <si>
    <t>53 kg</t>
  </si>
  <si>
    <t>Valimotie 10, 00380 Helsinki</t>
  </si>
  <si>
    <t>Ryhmä</t>
  </si>
  <si>
    <t>Helsinki</t>
  </si>
  <si>
    <t>71 kg</t>
  </si>
  <si>
    <t>58 kg</t>
  </si>
  <si>
    <t>p. +358-45-852-3261</t>
  </si>
  <si>
    <t>Kilpailun laatu:</t>
  </si>
  <si>
    <t>Herakleen tammikuun piirikunnalliset</t>
  </si>
  <si>
    <t>79 kg</t>
  </si>
  <si>
    <t>63 kg</t>
  </si>
  <si>
    <t>tulokset@painonnosto.fi</t>
  </si>
  <si>
    <t xml:space="preserve"> Aika    </t>
  </si>
  <si>
    <t>88 kg</t>
  </si>
  <si>
    <t>69 kg</t>
  </si>
  <si>
    <r>
      <rPr>
        <sz val="12"/>
        <rFont val="Arial"/>
        <family val="2"/>
        <charset val="1"/>
      </rPr>
      <t xml:space="preserve">Järjestävä seura </t>
    </r>
    <r>
      <rPr>
        <sz val="8"/>
        <rFont val="Arial"/>
        <family val="2"/>
        <charset val="1"/>
      </rPr>
      <t xml:space="preserve">(+ lyhenne) </t>
    </r>
    <r>
      <rPr>
        <sz val="12"/>
        <rFont val="Arial"/>
        <family val="2"/>
        <charset val="1"/>
      </rPr>
      <t xml:space="preserve">   </t>
    </r>
  </si>
  <si>
    <t>Herakles</t>
  </si>
  <si>
    <t>94 kg</t>
  </si>
  <si>
    <t>77 kg</t>
  </si>
  <si>
    <t>110 kg</t>
  </si>
  <si>
    <t>86 kg</t>
  </si>
  <si>
    <t>SPORT ID</t>
  </si>
  <si>
    <t>Arpa nr.</t>
  </si>
  <si>
    <t>Ikä-ryhmät</t>
  </si>
  <si>
    <t xml:space="preserve">   1. Kilpailijan  Sarja</t>
  </si>
  <si>
    <t>Yhteis-</t>
  </si>
  <si>
    <t>Sinclair coefficients</t>
  </si>
  <si>
    <t>Q-points</t>
  </si>
  <si>
    <t>+110 kg</t>
  </si>
  <si>
    <t>+86 kg</t>
  </si>
  <si>
    <t>+94 kg</t>
  </si>
  <si>
    <t>+77 kg</t>
  </si>
  <si>
    <t xml:space="preserve">   2. Kilpailijan nimi</t>
  </si>
  <si>
    <t>Ta-so</t>
  </si>
  <si>
    <t>Sarja kg</t>
  </si>
  <si>
    <t>Paino</t>
  </si>
  <si>
    <t>Synt.</t>
  </si>
  <si>
    <t xml:space="preserve">        Tempaus  kg</t>
  </si>
  <si>
    <t>Si-ja</t>
  </si>
  <si>
    <t>Si-</t>
  </si>
  <si>
    <t xml:space="preserve">           Työntö    kg</t>
  </si>
  <si>
    <t>Si- ja</t>
  </si>
  <si>
    <t>tulos</t>
  </si>
  <si>
    <t>Si</t>
  </si>
  <si>
    <t xml:space="preserve"> </t>
  </si>
  <si>
    <t>Nimi</t>
  </si>
  <si>
    <t>kg</t>
  </si>
  <si>
    <t>vuosi</t>
  </si>
  <si>
    <t>Seura</t>
  </si>
  <si>
    <t xml:space="preserve">   1.</t>
  </si>
  <si>
    <t xml:space="preserve">   2.</t>
  </si>
  <si>
    <t xml:space="preserve">  3.</t>
  </si>
  <si>
    <t>Tulos</t>
  </si>
  <si>
    <t>ja.</t>
  </si>
  <si>
    <t xml:space="preserve">    1.</t>
  </si>
  <si>
    <t>2.</t>
  </si>
  <si>
    <t xml:space="preserve">   3.</t>
  </si>
  <si>
    <t xml:space="preserve">  kg.</t>
  </si>
  <si>
    <t>ja</t>
  </si>
  <si>
    <t>pisteet</t>
  </si>
  <si>
    <t>M</t>
  </si>
  <si>
    <t>Mies Miesnostaja</t>
  </si>
  <si>
    <t>pk</t>
  </si>
  <si>
    <t>2000</t>
  </si>
  <si>
    <t>Test</t>
  </si>
  <si>
    <t>M23v</t>
  </si>
  <si>
    <t>Mies 23-vuotias nostaja</t>
  </si>
  <si>
    <t>jv</t>
  </si>
  <si>
    <t>2002</t>
  </si>
  <si>
    <t>M20v</t>
  </si>
  <si>
    <t>Mies 20-vuotias nostaja</t>
  </si>
  <si>
    <t>ks</t>
  </si>
  <si>
    <t>2005</t>
  </si>
  <si>
    <t>P17v</t>
  </si>
  <si>
    <t>Mies 17-vuotias nostaja</t>
  </si>
  <si>
    <t>kv</t>
  </si>
  <si>
    <t>2012</t>
  </si>
  <si>
    <t>N</t>
  </si>
  <si>
    <t>Nainen Naisnostaja</t>
  </si>
  <si>
    <t>N23v</t>
  </si>
  <si>
    <t>Nainen 23-vuotias nostaja</t>
  </si>
  <si>
    <t>2004</t>
  </si>
  <si>
    <t>N20v</t>
  </si>
  <si>
    <t>Nainen 20-vuotias nostaja</t>
  </si>
  <si>
    <t>T17v</t>
  </si>
  <si>
    <t>Nainen 17-vuotias nostaja</t>
  </si>
  <si>
    <t>2008</t>
  </si>
  <si>
    <t>Tuomari 2.</t>
  </si>
  <si>
    <t>Tuomari 1.</t>
  </si>
  <si>
    <t>Tuomari 3.</t>
  </si>
  <si>
    <t>Sihteeri:</t>
  </si>
  <si>
    <t>Etunimi Sukunimi+tuomariluokka</t>
  </si>
  <si>
    <t xml:space="preserve">  Etunimi Sukunimi+tuomariluokka</t>
  </si>
  <si>
    <t xml:space="preserve">            Etunimi Sukunimi+tuomariluokka</t>
  </si>
  <si>
    <t>Kilpailun johtaja:</t>
  </si>
  <si>
    <t>TC:</t>
  </si>
  <si>
    <t>CM:</t>
  </si>
  <si>
    <t xml:space="preserve">Kisakello: </t>
  </si>
  <si>
    <t>M/N</t>
  </si>
  <si>
    <t>Tempaus</t>
  </si>
  <si>
    <t>Tyonto</t>
  </si>
  <si>
    <t>Yhteistulos</t>
  </si>
  <si>
    <t>Tuomarit:</t>
  </si>
  <si>
    <t>Q-points for weightlifting perfomances</t>
  </si>
  <si>
    <t>https://huebner.shinyapps.io/Qpoints/</t>
  </si>
  <si>
    <t>*75</t>
  </si>
  <si>
    <t>*76</t>
  </si>
  <si>
    <t>Ennätykset:</t>
  </si>
  <si>
    <t>1.6.2025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</si>
</sst>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;[Red]\-0"/>
  </numFmts>
  <fonts count="18" x14ac:knownFonts="1">
    <font>
      <sz val="12"/>
      <name val="Arial"/>
      <family val="2"/>
      <charset val="204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u/>
      <sz val="12"/>
      <color rgb="FF0000FF"/>
      <name val="Arial"/>
      <family val="2"/>
      <charset val="1"/>
    </font>
    <font>
      <u/>
      <sz val="12"/>
      <color rgb="FF0000FF"/>
      <name val="Arial"/>
      <family val="2"/>
      <charset val="204"/>
    </font>
    <font>
      <u/>
      <sz val="10"/>
      <color rgb="FF0000FF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i/>
      <sz val="11"/>
      <name val="Arial"/>
      <family val="2"/>
      <charset val="1"/>
    </font>
    <font>
      <sz val="12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2"/>
        <bgColor rgb="FFFFFFFF"/>
      </patternFill>
    </fill>
    <fill>
      <patternFill patternType="solid">
        <fgColor rgb="FFFFFFFF"/>
        <bgColor rgb="FFE7E6E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auto="1"/>
      </right>
      <top/>
      <bottom style="thin">
        <color rgb="FF3C3C3C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C3C3C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3C3C3C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C3C3C"/>
      </right>
      <top style="thin">
        <color auto="1"/>
      </top>
      <bottom/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/>
      <right style="thin">
        <color auto="1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auto="1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3C3C3C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142">
    <xf numFmtId="0" fontId="0" fillId="0" borderId="0" xfId="0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7" fillId="0" borderId="7" xfId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Alignment="1">
      <alignment horizontal="center"/>
    </xf>
    <xf numFmtId="0" fontId="4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>
      <alignment horizontal="left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49" fontId="1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11" xfId="0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49" fontId="5" fillId="0" borderId="10" xfId="0" applyNumberFormat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8" xfId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1" fillId="0" borderId="12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0" xfId="0" applyFont="1"/>
    <xf numFmtId="0" fontId="11" fillId="0" borderId="0" xfId="0" applyFont="1" applyAlignment="1" applyProtection="1">
      <alignment wrapText="1"/>
      <protection locked="0"/>
    </xf>
    <xf numFmtId="0" fontId="9" fillId="0" borderId="0" xfId="1" applyFont="1" applyBorder="1" applyProtection="1">
      <protection locked="0"/>
    </xf>
    <xf numFmtId="0" fontId="9" fillId="0" borderId="0" xfId="1" applyFont="1" applyBorder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3" fillId="0" borderId="17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13" fillId="0" borderId="18" xfId="0" applyFont="1" applyBorder="1" applyAlignment="1" applyProtection="1">
      <alignment horizontal="center"/>
      <protection locked="0"/>
    </xf>
    <xf numFmtId="2" fontId="4" fillId="0" borderId="19" xfId="0" applyNumberFormat="1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2" fillId="2" borderId="23" xfId="0" applyFont="1" applyFill="1" applyBorder="1" applyAlignment="1" applyProtection="1">
      <alignment horizontal="center"/>
      <protection locked="0"/>
    </xf>
    <xf numFmtId="0" fontId="4" fillId="0" borderId="21" xfId="0" applyFont="1" applyBorder="1" applyProtection="1">
      <protection locked="0"/>
    </xf>
    <xf numFmtId="2" fontId="12" fillId="0" borderId="25" xfId="0" applyNumberFormat="1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/>
      <protection locked="0"/>
    </xf>
    <xf numFmtId="0" fontId="10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10" fillId="0" borderId="2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1" xfId="0" applyFont="1" applyBorder="1" applyProtection="1">
      <protection locked="0"/>
    </xf>
    <xf numFmtId="0" fontId="12" fillId="2" borderId="29" xfId="0" applyFont="1" applyFill="1" applyBorder="1" applyAlignment="1" applyProtection="1">
      <alignment horizontal="center"/>
      <protection locked="0"/>
    </xf>
    <xf numFmtId="0" fontId="10" fillId="0" borderId="30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12" fillId="0" borderId="31" xfId="0" applyNumberFormat="1" applyFont="1" applyBorder="1" applyAlignment="1" applyProtection="1">
      <alignment horizontal="center"/>
      <protection locked="0"/>
    </xf>
    <xf numFmtId="2" fontId="12" fillId="0" borderId="32" xfId="0" applyNumberFormat="1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2" borderId="23" xfId="0" applyFont="1" applyFill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2" borderId="19" xfId="0" applyFont="1" applyFill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2" fillId="0" borderId="31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49" fontId="13" fillId="0" borderId="22" xfId="0" applyNumberFormat="1" applyFont="1" applyBorder="1" applyProtection="1">
      <protection locked="0"/>
    </xf>
    <xf numFmtId="49" fontId="13" fillId="0" borderId="27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2" fontId="13" fillId="0" borderId="26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49" fontId="14" fillId="0" borderId="23" xfId="0" applyNumberFormat="1" applyFont="1" applyBorder="1" applyAlignment="1" applyProtection="1">
      <alignment horizontal="left"/>
      <protection locked="0"/>
    </xf>
    <xf numFmtId="165" fontId="1" fillId="0" borderId="25" xfId="0" applyNumberFormat="1" applyFont="1" applyBorder="1" applyAlignment="1" applyProtection="1">
      <alignment horizontal="center"/>
      <protection locked="0"/>
    </xf>
    <xf numFmtId="165" fontId="1" fillId="0" borderId="23" xfId="0" applyNumberFormat="1" applyFont="1" applyBorder="1" applyAlignment="1" applyProtection="1">
      <alignment horizontal="center"/>
      <protection locked="0"/>
    </xf>
    <xf numFmtId="165" fontId="1" fillId="0" borderId="19" xfId="0" applyNumberFormat="1" applyFont="1" applyBorder="1" applyAlignment="1" applyProtection="1">
      <alignment horizontal="center"/>
      <protection locked="0"/>
    </xf>
    <xf numFmtId="1" fontId="1" fillId="3" borderId="35" xfId="0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1" fillId="0" borderId="23" xfId="0" applyFont="1" applyBorder="1" applyProtection="1">
      <protection locked="0"/>
    </xf>
    <xf numFmtId="0" fontId="2" fillId="3" borderId="35" xfId="0" applyFont="1" applyFill="1" applyBorder="1" applyAlignment="1">
      <alignment horizontal="center"/>
    </xf>
    <xf numFmtId="0" fontId="1" fillId="0" borderId="25" xfId="0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49" fontId="13" fillId="0" borderId="22" xfId="0" applyNumberFormat="1" applyFont="1" applyBorder="1" applyAlignment="1" applyProtection="1">
      <alignment horizontal="center"/>
      <protection locked="0"/>
    </xf>
    <xf numFmtId="49" fontId="4" fillId="0" borderId="22" xfId="0" applyNumberFormat="1" applyFont="1" applyBorder="1" applyAlignment="1" applyProtection="1">
      <alignment horizontal="center"/>
      <protection locked="0"/>
    </xf>
    <xf numFmtId="49" fontId="14" fillId="0" borderId="36" xfId="0" applyNumberFormat="1" applyFont="1" applyBorder="1" applyAlignment="1" applyProtection="1">
      <alignment horizontal="left"/>
      <protection locked="0"/>
    </xf>
    <xf numFmtId="165" fontId="1" fillId="0" borderId="26" xfId="0" applyNumberFormat="1" applyFont="1" applyBorder="1" applyAlignment="1" applyProtection="1">
      <alignment horizontal="center"/>
      <protection locked="0"/>
    </xf>
    <xf numFmtId="165" fontId="1" fillId="0" borderId="36" xfId="0" applyNumberFormat="1" applyFont="1" applyBorder="1" applyAlignment="1" applyProtection="1">
      <alignment horizontal="center"/>
      <protection locked="0"/>
    </xf>
    <xf numFmtId="165" fontId="1" fillId="0" borderId="22" xfId="0" applyNumberFormat="1" applyFont="1" applyBorder="1" applyAlignment="1" applyProtection="1">
      <alignment horizontal="center"/>
      <protection locked="0"/>
    </xf>
    <xf numFmtId="1" fontId="1" fillId="3" borderId="37" xfId="0" applyNumberFormat="1" applyFont="1" applyFill="1" applyBorder="1" applyAlignment="1">
      <alignment horizontal="center"/>
    </xf>
    <xf numFmtId="0" fontId="1" fillId="0" borderId="36" xfId="0" applyFont="1" applyBorder="1" applyProtection="1">
      <protection locked="0"/>
    </xf>
    <xf numFmtId="0" fontId="2" fillId="3" borderId="37" xfId="0" applyFont="1" applyFill="1" applyBorder="1" applyAlignment="1">
      <alignment horizontal="center"/>
    </xf>
    <xf numFmtId="0" fontId="1" fillId="0" borderId="26" xfId="0" applyFont="1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49" fontId="4" fillId="0" borderId="27" xfId="0" applyNumberFormat="1" applyFont="1" applyBorder="1" applyAlignment="1" applyProtection="1">
      <alignment horizontal="center"/>
      <protection locked="0"/>
    </xf>
    <xf numFmtId="49" fontId="14" fillId="0" borderId="32" xfId="0" applyNumberFormat="1" applyFont="1" applyBorder="1" applyAlignment="1" applyProtection="1">
      <alignment horizontal="left"/>
      <protection locked="0"/>
    </xf>
    <xf numFmtId="165" fontId="1" fillId="0" borderId="32" xfId="0" applyNumberFormat="1" applyFont="1" applyBorder="1" applyAlignment="1" applyProtection="1">
      <alignment horizontal="center"/>
      <protection locked="0"/>
    </xf>
    <xf numFmtId="165" fontId="1" fillId="0" borderId="27" xfId="0" applyNumberFormat="1" applyFont="1" applyBorder="1" applyAlignment="1" applyProtection="1">
      <alignment horizontal="center"/>
      <protection locked="0"/>
    </xf>
    <xf numFmtId="1" fontId="1" fillId="3" borderId="38" xfId="0" applyNumberFormat="1" applyFont="1" applyFill="1" applyBorder="1" applyAlignment="1">
      <alignment horizontal="center"/>
    </xf>
    <xf numFmtId="0" fontId="1" fillId="0" borderId="32" xfId="0" applyFont="1" applyBorder="1" applyProtection="1">
      <protection locked="0"/>
    </xf>
    <xf numFmtId="0" fontId="2" fillId="3" borderId="38" xfId="0" applyFont="1" applyFill="1" applyBorder="1" applyAlignment="1">
      <alignment horizontal="center"/>
    </xf>
    <xf numFmtId="0" fontId="1" fillId="0" borderId="31" xfId="0" applyFont="1" applyBorder="1" applyProtection="1"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" fontId="1" fillId="0" borderId="0" xfId="0" applyNumberFormat="1" applyFont="1"/>
    <xf numFmtId="0" fontId="15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17" fillId="0" borderId="1" xfId="0" applyFont="1" applyBorder="1"/>
    <xf numFmtId="49" fontId="17" fillId="0" borderId="1" xfId="0" applyNumberFormat="1" applyFont="1" applyBorder="1"/>
    <xf numFmtId="1" fontId="17" fillId="0" borderId="1" xfId="0" applyNumberFormat="1" applyFont="1" applyBorder="1"/>
    <xf numFmtId="0" fontId="8" fillId="0" borderId="0" xfId="1" applyBorder="1" applyProtection="1"/>
  </cellXfs>
  <cellStyles count="2">
    <cellStyle name="Hyperlinkki" xfId="1" builtinId="8"/>
    <cellStyle name="Normaali" xfId="0" builtinId="0"/>
  </cellStyles>
  <dxfs count="2"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266400</xdr:rowOff>
    </xdr:from>
    <xdr:to>
      <xdr:col>11</xdr:col>
      <xdr:colOff>0</xdr:colOff>
      <xdr:row>11</xdr:row>
      <xdr:rowOff>75960</xdr:rowOff>
    </xdr:to>
    <xdr:sp macro="" textlink="">
      <xdr:nvSpPr>
        <xdr:cNvPr id="2" name="Line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9120" y="26190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35640</xdr:colOff>
      <xdr:row>25</xdr:row>
      <xdr:rowOff>219960</xdr:rowOff>
    </xdr:from>
    <xdr:to>
      <xdr:col>12</xdr:col>
      <xdr:colOff>2520</xdr:colOff>
      <xdr:row>25</xdr:row>
      <xdr:rowOff>226080</xdr:rowOff>
    </xdr:to>
    <xdr:sp macro="" textlink="">
      <xdr:nvSpPr>
        <xdr:cNvPr id="3" name="Line 3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24760" y="6973200"/>
          <a:ext cx="1815480" cy="612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21</xdr:col>
      <xdr:colOff>36360</xdr:colOff>
      <xdr:row>26</xdr:row>
      <xdr:rowOff>1440</xdr:rowOff>
    </xdr:from>
    <xdr:to>
      <xdr:col>27</xdr:col>
      <xdr:colOff>419040</xdr:colOff>
      <xdr:row>26</xdr:row>
      <xdr:rowOff>7200</xdr:rowOff>
    </xdr:to>
    <xdr:sp macro="" textlink="">
      <xdr:nvSpPr>
        <xdr:cNvPr id="4" name="Line 3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7569360" y="6983280"/>
          <a:ext cx="1788480" cy="576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31</xdr:col>
      <xdr:colOff>14400</xdr:colOff>
      <xdr:row>25</xdr:row>
      <xdr:rowOff>219600</xdr:rowOff>
    </xdr:from>
    <xdr:to>
      <xdr:col>32</xdr:col>
      <xdr:colOff>984600</xdr:colOff>
      <xdr:row>26</xdr:row>
      <xdr:rowOff>2880</xdr:rowOff>
    </xdr:to>
    <xdr:sp macro="" textlink="">
      <xdr:nvSpPr>
        <xdr:cNvPr id="5" name="Lin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94920" y="6972840"/>
          <a:ext cx="1176840" cy="1188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0</xdr:colOff>
      <xdr:row>25</xdr:row>
      <xdr:rowOff>226080</xdr:rowOff>
    </xdr:from>
    <xdr:to>
      <xdr:col>18</xdr:col>
      <xdr:colOff>380880</xdr:colOff>
      <xdr:row>25</xdr:row>
      <xdr:rowOff>226800</xdr:rowOff>
    </xdr:to>
    <xdr:sp macro="" textlink="">
      <xdr:nvSpPr>
        <xdr:cNvPr id="6" name="Line 4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4748040" y="6979320"/>
          <a:ext cx="1956240" cy="72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17</xdr:col>
      <xdr:colOff>12600</xdr:colOff>
      <xdr:row>3</xdr:row>
      <xdr:rowOff>0</xdr:rowOff>
    </xdr:from>
    <xdr:to>
      <xdr:col>25</xdr:col>
      <xdr:colOff>374400</xdr:colOff>
      <xdr:row>3</xdr:row>
      <xdr:rowOff>0</xdr:rowOff>
    </xdr:to>
    <xdr:sp macro="" textlink="">
      <xdr:nvSpPr>
        <xdr:cNvPr id="7" name="Line 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42160" y="657360"/>
          <a:ext cx="2583720" cy="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11</xdr:row>
      <xdr:rowOff>266400</xdr:rowOff>
    </xdr:from>
    <xdr:to>
      <xdr:col>11</xdr:col>
      <xdr:colOff>0</xdr:colOff>
      <xdr:row>12</xdr:row>
      <xdr:rowOff>75960</xdr:rowOff>
    </xdr:to>
    <xdr:sp macro="" textlink="">
      <xdr:nvSpPr>
        <xdr:cNvPr id="8" name="Line 3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89120" y="29332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10</xdr:row>
      <xdr:rowOff>266400</xdr:rowOff>
    </xdr:from>
    <xdr:to>
      <xdr:col>11</xdr:col>
      <xdr:colOff>0</xdr:colOff>
      <xdr:row>11</xdr:row>
      <xdr:rowOff>75960</xdr:rowOff>
    </xdr:to>
    <xdr:sp macro="" textlink="">
      <xdr:nvSpPr>
        <xdr:cNvPr id="9" name="Line 3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89120" y="26190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12</xdr:row>
      <xdr:rowOff>266400</xdr:rowOff>
    </xdr:from>
    <xdr:to>
      <xdr:col>11</xdr:col>
      <xdr:colOff>0</xdr:colOff>
      <xdr:row>13</xdr:row>
      <xdr:rowOff>75960</xdr:rowOff>
    </xdr:to>
    <xdr:sp macro="" textlink="">
      <xdr:nvSpPr>
        <xdr:cNvPr id="10" name="Line 3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89120" y="32475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11</xdr:row>
      <xdr:rowOff>266400</xdr:rowOff>
    </xdr:from>
    <xdr:to>
      <xdr:col>11</xdr:col>
      <xdr:colOff>0</xdr:colOff>
      <xdr:row>12</xdr:row>
      <xdr:rowOff>75960</xdr:rowOff>
    </xdr:to>
    <xdr:sp macro="" textlink="">
      <xdr:nvSpPr>
        <xdr:cNvPr id="11" name="Line 3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89120" y="29332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12</xdr:row>
      <xdr:rowOff>266400</xdr:rowOff>
    </xdr:from>
    <xdr:to>
      <xdr:col>11</xdr:col>
      <xdr:colOff>0</xdr:colOff>
      <xdr:row>13</xdr:row>
      <xdr:rowOff>75960</xdr:rowOff>
    </xdr:to>
    <xdr:sp macro="" textlink="">
      <xdr:nvSpPr>
        <xdr:cNvPr id="12" name="Line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89120" y="32475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13</xdr:row>
      <xdr:rowOff>266400</xdr:rowOff>
    </xdr:from>
    <xdr:to>
      <xdr:col>11</xdr:col>
      <xdr:colOff>0</xdr:colOff>
      <xdr:row>14</xdr:row>
      <xdr:rowOff>75960</xdr:rowOff>
    </xdr:to>
    <xdr:sp macro="" textlink="">
      <xdr:nvSpPr>
        <xdr:cNvPr id="13" name="Line 3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89120" y="35622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12</xdr:row>
      <xdr:rowOff>266400</xdr:rowOff>
    </xdr:from>
    <xdr:to>
      <xdr:col>11</xdr:col>
      <xdr:colOff>0</xdr:colOff>
      <xdr:row>13</xdr:row>
      <xdr:rowOff>75960</xdr:rowOff>
    </xdr:to>
    <xdr:sp macro="" textlink="">
      <xdr:nvSpPr>
        <xdr:cNvPr id="14" name="Line 3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89120" y="32475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13</xdr:row>
      <xdr:rowOff>266400</xdr:rowOff>
    </xdr:from>
    <xdr:to>
      <xdr:col>11</xdr:col>
      <xdr:colOff>0</xdr:colOff>
      <xdr:row>14</xdr:row>
      <xdr:rowOff>75960</xdr:rowOff>
    </xdr:to>
    <xdr:sp macro="" textlink="">
      <xdr:nvSpPr>
        <xdr:cNvPr id="15" name="Line 3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89120" y="35622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14</xdr:row>
      <xdr:rowOff>266400</xdr:rowOff>
    </xdr:from>
    <xdr:to>
      <xdr:col>11</xdr:col>
      <xdr:colOff>0</xdr:colOff>
      <xdr:row>15</xdr:row>
      <xdr:rowOff>75960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689120" y="38764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13</xdr:row>
      <xdr:rowOff>266400</xdr:rowOff>
    </xdr:from>
    <xdr:to>
      <xdr:col>11</xdr:col>
      <xdr:colOff>0</xdr:colOff>
      <xdr:row>14</xdr:row>
      <xdr:rowOff>75960</xdr:rowOff>
    </xdr:to>
    <xdr:sp macro="" textlink="">
      <xdr:nvSpPr>
        <xdr:cNvPr id="17" name="Line 3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89120" y="35622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14</xdr:row>
      <xdr:rowOff>266400</xdr:rowOff>
    </xdr:from>
    <xdr:to>
      <xdr:col>11</xdr:col>
      <xdr:colOff>0</xdr:colOff>
      <xdr:row>15</xdr:row>
      <xdr:rowOff>75960</xdr:rowOff>
    </xdr:to>
    <xdr:sp macro="" textlink="">
      <xdr:nvSpPr>
        <xdr:cNvPr id="18" name="Line 3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89120" y="38764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15</xdr:row>
      <xdr:rowOff>266400</xdr:rowOff>
    </xdr:from>
    <xdr:to>
      <xdr:col>11</xdr:col>
      <xdr:colOff>0</xdr:colOff>
      <xdr:row>16</xdr:row>
      <xdr:rowOff>75960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89120" y="41907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14</xdr:row>
      <xdr:rowOff>266400</xdr:rowOff>
    </xdr:from>
    <xdr:to>
      <xdr:col>11</xdr:col>
      <xdr:colOff>0</xdr:colOff>
      <xdr:row>15</xdr:row>
      <xdr:rowOff>75960</xdr:rowOff>
    </xdr:to>
    <xdr:sp macro="" textlink="">
      <xdr:nvSpPr>
        <xdr:cNvPr id="20" name="Line 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89120" y="38764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15</xdr:row>
      <xdr:rowOff>266400</xdr:rowOff>
    </xdr:from>
    <xdr:to>
      <xdr:col>11</xdr:col>
      <xdr:colOff>0</xdr:colOff>
      <xdr:row>16</xdr:row>
      <xdr:rowOff>75960</xdr:rowOff>
    </xdr:to>
    <xdr:sp macro="" textlink="">
      <xdr:nvSpPr>
        <xdr:cNvPr id="21" name="Line 3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89120" y="41907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16</xdr:row>
      <xdr:rowOff>266400</xdr:rowOff>
    </xdr:from>
    <xdr:to>
      <xdr:col>11</xdr:col>
      <xdr:colOff>0</xdr:colOff>
      <xdr:row>17</xdr:row>
      <xdr:rowOff>75960</xdr:rowOff>
    </xdr:to>
    <xdr:sp macro="" textlink="">
      <xdr:nvSpPr>
        <xdr:cNvPr id="22" name="Line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689120" y="450504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15</xdr:row>
      <xdr:rowOff>266400</xdr:rowOff>
    </xdr:from>
    <xdr:to>
      <xdr:col>11</xdr:col>
      <xdr:colOff>0</xdr:colOff>
      <xdr:row>16</xdr:row>
      <xdr:rowOff>75960</xdr:rowOff>
    </xdr:to>
    <xdr:sp macro="" textlink="">
      <xdr:nvSpPr>
        <xdr:cNvPr id="23" name="Line 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89120" y="41907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16</xdr:row>
      <xdr:rowOff>266400</xdr:rowOff>
    </xdr:from>
    <xdr:to>
      <xdr:col>11</xdr:col>
      <xdr:colOff>0</xdr:colOff>
      <xdr:row>17</xdr:row>
      <xdr:rowOff>75960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89120" y="450504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17</xdr:row>
      <xdr:rowOff>266400</xdr:rowOff>
    </xdr:from>
    <xdr:to>
      <xdr:col>11</xdr:col>
      <xdr:colOff>0</xdr:colOff>
      <xdr:row>18</xdr:row>
      <xdr:rowOff>75960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689120" y="481932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16</xdr:row>
      <xdr:rowOff>266400</xdr:rowOff>
    </xdr:from>
    <xdr:to>
      <xdr:col>11</xdr:col>
      <xdr:colOff>0</xdr:colOff>
      <xdr:row>17</xdr:row>
      <xdr:rowOff>75960</xdr:rowOff>
    </xdr:to>
    <xdr:sp macro="" textlink="">
      <xdr:nvSpPr>
        <xdr:cNvPr id="26" name="Line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89120" y="450504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17</xdr:row>
      <xdr:rowOff>266400</xdr:rowOff>
    </xdr:from>
    <xdr:to>
      <xdr:col>11</xdr:col>
      <xdr:colOff>0</xdr:colOff>
      <xdr:row>18</xdr:row>
      <xdr:rowOff>75960</xdr:rowOff>
    </xdr:to>
    <xdr:sp macro="" textlink="">
      <xdr:nvSpPr>
        <xdr:cNvPr id="27" name="Line 3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89120" y="481932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18</xdr:row>
      <xdr:rowOff>266400</xdr:rowOff>
    </xdr:from>
    <xdr:to>
      <xdr:col>11</xdr:col>
      <xdr:colOff>0</xdr:colOff>
      <xdr:row>19</xdr:row>
      <xdr:rowOff>75960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89120" y="51336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17</xdr:row>
      <xdr:rowOff>266400</xdr:rowOff>
    </xdr:from>
    <xdr:to>
      <xdr:col>11</xdr:col>
      <xdr:colOff>0</xdr:colOff>
      <xdr:row>18</xdr:row>
      <xdr:rowOff>75960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89120" y="481932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18</xdr:row>
      <xdr:rowOff>266400</xdr:rowOff>
    </xdr:from>
    <xdr:to>
      <xdr:col>11</xdr:col>
      <xdr:colOff>0</xdr:colOff>
      <xdr:row>19</xdr:row>
      <xdr:rowOff>75960</xdr:rowOff>
    </xdr:to>
    <xdr:sp macro="" textlink="">
      <xdr:nvSpPr>
        <xdr:cNvPr id="30" name="Line 3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689120" y="51336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19</xdr:row>
      <xdr:rowOff>266400</xdr:rowOff>
    </xdr:from>
    <xdr:to>
      <xdr:col>11</xdr:col>
      <xdr:colOff>0</xdr:colOff>
      <xdr:row>20</xdr:row>
      <xdr:rowOff>75960</xdr:rowOff>
    </xdr:to>
    <xdr:sp macro="" textlink="">
      <xdr:nvSpPr>
        <xdr:cNvPr id="31" name="Line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89120" y="54478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19</xdr:row>
      <xdr:rowOff>266400</xdr:rowOff>
    </xdr:from>
    <xdr:to>
      <xdr:col>11</xdr:col>
      <xdr:colOff>0</xdr:colOff>
      <xdr:row>20</xdr:row>
      <xdr:rowOff>75960</xdr:rowOff>
    </xdr:to>
    <xdr:sp macro="" textlink="">
      <xdr:nvSpPr>
        <xdr:cNvPr id="32" name="Line 3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89120" y="54478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20</xdr:row>
      <xdr:rowOff>266400</xdr:rowOff>
    </xdr:from>
    <xdr:to>
      <xdr:col>11</xdr:col>
      <xdr:colOff>0</xdr:colOff>
      <xdr:row>21</xdr:row>
      <xdr:rowOff>75960</xdr:rowOff>
    </xdr:to>
    <xdr:sp macro="" textlink="">
      <xdr:nvSpPr>
        <xdr:cNvPr id="33" name="Line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89120" y="57621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19</xdr:row>
      <xdr:rowOff>266400</xdr:rowOff>
    </xdr:from>
    <xdr:to>
      <xdr:col>11</xdr:col>
      <xdr:colOff>0</xdr:colOff>
      <xdr:row>20</xdr:row>
      <xdr:rowOff>75960</xdr:rowOff>
    </xdr:to>
    <xdr:sp macro="" textlink="">
      <xdr:nvSpPr>
        <xdr:cNvPr id="34" name="Line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689120" y="54478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20</xdr:row>
      <xdr:rowOff>266400</xdr:rowOff>
    </xdr:from>
    <xdr:to>
      <xdr:col>11</xdr:col>
      <xdr:colOff>0</xdr:colOff>
      <xdr:row>21</xdr:row>
      <xdr:rowOff>75960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689120" y="57621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21</xdr:row>
      <xdr:rowOff>266400</xdr:rowOff>
    </xdr:from>
    <xdr:to>
      <xdr:col>11</xdr:col>
      <xdr:colOff>0</xdr:colOff>
      <xdr:row>22</xdr:row>
      <xdr:rowOff>75960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689120" y="60768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20</xdr:row>
      <xdr:rowOff>266400</xdr:rowOff>
    </xdr:from>
    <xdr:to>
      <xdr:col>11</xdr:col>
      <xdr:colOff>0</xdr:colOff>
      <xdr:row>21</xdr:row>
      <xdr:rowOff>75960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689120" y="57621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21</xdr:row>
      <xdr:rowOff>266400</xdr:rowOff>
    </xdr:from>
    <xdr:to>
      <xdr:col>11</xdr:col>
      <xdr:colOff>0</xdr:colOff>
      <xdr:row>22</xdr:row>
      <xdr:rowOff>75960</xdr:rowOff>
    </xdr:to>
    <xdr:sp macro="" textlink="">
      <xdr:nvSpPr>
        <xdr:cNvPr id="38" name="Line 3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689120" y="60768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22</xdr:row>
      <xdr:rowOff>266400</xdr:rowOff>
    </xdr:from>
    <xdr:to>
      <xdr:col>11</xdr:col>
      <xdr:colOff>0</xdr:colOff>
      <xdr:row>23</xdr:row>
      <xdr:rowOff>75960</xdr:rowOff>
    </xdr:to>
    <xdr:sp macro="" textlink="">
      <xdr:nvSpPr>
        <xdr:cNvPr id="39" name="Line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689120" y="63910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21</xdr:row>
      <xdr:rowOff>266400</xdr:rowOff>
    </xdr:from>
    <xdr:to>
      <xdr:col>11</xdr:col>
      <xdr:colOff>0</xdr:colOff>
      <xdr:row>22</xdr:row>
      <xdr:rowOff>75960</xdr:rowOff>
    </xdr:to>
    <xdr:sp macro="" textlink="">
      <xdr:nvSpPr>
        <xdr:cNvPr id="40" name="Line 3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689120" y="60768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22</xdr:row>
      <xdr:rowOff>266400</xdr:rowOff>
    </xdr:from>
    <xdr:to>
      <xdr:col>11</xdr:col>
      <xdr:colOff>0</xdr:colOff>
      <xdr:row>23</xdr:row>
      <xdr:rowOff>75960</xdr:rowOff>
    </xdr:to>
    <xdr:sp macro="" textlink="">
      <xdr:nvSpPr>
        <xdr:cNvPr id="41" name="Line 3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689120" y="63910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23</xdr:row>
      <xdr:rowOff>266400</xdr:rowOff>
    </xdr:from>
    <xdr:to>
      <xdr:col>11</xdr:col>
      <xdr:colOff>0</xdr:colOff>
      <xdr:row>25</xdr:row>
      <xdr:rowOff>75960</xdr:rowOff>
    </xdr:to>
    <xdr:sp macro="" textlink="">
      <xdr:nvSpPr>
        <xdr:cNvPr id="42" name="Line 3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689120" y="67053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22</xdr:row>
      <xdr:rowOff>266400</xdr:rowOff>
    </xdr:from>
    <xdr:to>
      <xdr:col>11</xdr:col>
      <xdr:colOff>0</xdr:colOff>
      <xdr:row>23</xdr:row>
      <xdr:rowOff>75960</xdr:rowOff>
    </xdr:to>
    <xdr:sp macro="" textlink="">
      <xdr:nvSpPr>
        <xdr:cNvPr id="43" name="Line 3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689120" y="63910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0</xdr:colOff>
      <xdr:row>23</xdr:row>
      <xdr:rowOff>266400</xdr:rowOff>
    </xdr:from>
    <xdr:to>
      <xdr:col>11</xdr:col>
      <xdr:colOff>0</xdr:colOff>
      <xdr:row>25</xdr:row>
      <xdr:rowOff>75960</xdr:rowOff>
    </xdr:to>
    <xdr:sp macro="" textlink="">
      <xdr:nvSpPr>
        <xdr:cNvPr id="44" name="Line 3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689120" y="67053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29160</xdr:colOff>
      <xdr:row>27</xdr:row>
      <xdr:rowOff>219600</xdr:rowOff>
    </xdr:from>
    <xdr:to>
      <xdr:col>12</xdr:col>
      <xdr:colOff>20520</xdr:colOff>
      <xdr:row>27</xdr:row>
      <xdr:rowOff>219960</xdr:rowOff>
    </xdr:to>
    <xdr:sp macro="" textlink="">
      <xdr:nvSpPr>
        <xdr:cNvPr id="45" name="Line 3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718280" y="7363440"/>
          <a:ext cx="1839960" cy="36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21</xdr:col>
      <xdr:colOff>36360</xdr:colOff>
      <xdr:row>27</xdr:row>
      <xdr:rowOff>219600</xdr:rowOff>
    </xdr:from>
    <xdr:to>
      <xdr:col>27</xdr:col>
      <xdr:colOff>419040</xdr:colOff>
      <xdr:row>28</xdr:row>
      <xdr:rowOff>1440</xdr:rowOff>
    </xdr:to>
    <xdr:sp macro="" textlink="">
      <xdr:nvSpPr>
        <xdr:cNvPr id="46" name="Line 3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569360" y="7363440"/>
          <a:ext cx="1788480" cy="104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31</xdr:col>
      <xdr:colOff>14400</xdr:colOff>
      <xdr:row>28</xdr:row>
      <xdr:rowOff>0</xdr:rowOff>
    </xdr:from>
    <xdr:to>
      <xdr:col>33</xdr:col>
      <xdr:colOff>19080</xdr:colOff>
      <xdr:row>28</xdr:row>
      <xdr:rowOff>2880</xdr:rowOff>
    </xdr:to>
    <xdr:sp macro="" textlink="">
      <xdr:nvSpPr>
        <xdr:cNvPr id="47" name="Line 4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0294920" y="7372440"/>
          <a:ext cx="1195920" cy="288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14400</xdr:colOff>
      <xdr:row>27</xdr:row>
      <xdr:rowOff>226080</xdr:rowOff>
    </xdr:from>
    <xdr:to>
      <xdr:col>18</xdr:col>
      <xdr:colOff>304560</xdr:colOff>
      <xdr:row>27</xdr:row>
      <xdr:rowOff>228600</xdr:rowOff>
    </xdr:to>
    <xdr:sp macro="" textlink="">
      <xdr:nvSpPr>
        <xdr:cNvPr id="48" name="Line 4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flipV="1">
          <a:off x="4762440" y="7369920"/>
          <a:ext cx="1865520" cy="252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380880</xdr:colOff>
      <xdr:row>0</xdr:row>
      <xdr:rowOff>70200</xdr:rowOff>
    </xdr:from>
    <xdr:to>
      <xdr:col>9</xdr:col>
      <xdr:colOff>400320</xdr:colOff>
      <xdr:row>4</xdr:row>
      <xdr:rowOff>86040</xdr:rowOff>
    </xdr:to>
    <xdr:pic>
      <xdr:nvPicPr>
        <xdr:cNvPr id="49" name="Kuva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0200"/>
          <a:ext cx="864000" cy="863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ulokset@painonnosto.f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huebner.shinyapps.io/Qpoi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9"/>
  <sheetViews>
    <sheetView tabSelected="1" topLeftCell="J1" zoomScale="130" zoomScaleNormal="130" workbookViewId="0">
      <selection activeCell="AG4" sqref="AG4"/>
    </sheetView>
  </sheetViews>
  <sheetFormatPr defaultColWidth="8.6328125" defaultRowHeight="15" customHeight="1" x14ac:dyDescent="0.25"/>
  <cols>
    <col min="1" max="8" width="8.6328125" hidden="1"/>
    <col min="9" max="9" width="10" customWidth="1"/>
    <col min="10" max="11" width="5" customWidth="1"/>
    <col min="12" max="12" width="21.90625" customWidth="1"/>
    <col min="13" max="13" width="2.54296875" style="15" customWidth="1"/>
    <col min="14" max="14" width="5.453125" style="15" customWidth="1"/>
    <col min="15" max="15" width="6.36328125" style="16" customWidth="1"/>
    <col min="16" max="16" width="7.6328125" style="17" customWidth="1"/>
    <col min="17" max="17" width="6.36328125" customWidth="1"/>
    <col min="18" max="20" width="4.6328125" customWidth="1"/>
    <col min="21" max="21" width="5" customWidth="1"/>
    <col min="22" max="22" width="2.6328125" customWidth="1"/>
    <col min="23" max="23" width="9.6328125" hidden="1" customWidth="1"/>
    <col min="24" max="24" width="4.6328125" customWidth="1"/>
    <col min="25" max="25" width="9.6328125" hidden="1" customWidth="1"/>
    <col min="26" max="27" width="4.6328125" customWidth="1"/>
    <col min="28" max="28" width="5" customWidth="1"/>
    <col min="29" max="29" width="2.54296875" customWidth="1"/>
    <col min="30" max="30" width="8.36328125" customWidth="1"/>
    <col min="31" max="31" width="2" hidden="1" customWidth="1"/>
    <col min="32" max="32" width="2.453125" customWidth="1"/>
    <col min="33" max="33" width="11.6328125" customWidth="1"/>
  </cols>
  <sheetData>
    <row r="1" spans="1:33" ht="21.7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0</v>
      </c>
      <c r="G1" t="s">
        <v>1</v>
      </c>
      <c r="H1" t="s">
        <v>1</v>
      </c>
      <c r="I1" s="14"/>
      <c r="J1" s="14"/>
      <c r="K1" s="14"/>
      <c r="L1" s="18" t="s">
        <v>4</v>
      </c>
      <c r="M1" s="19"/>
      <c r="N1" s="19"/>
      <c r="O1" s="20" t="s">
        <v>5</v>
      </c>
      <c r="P1" s="21"/>
      <c r="Q1" s="22"/>
      <c r="R1" s="22"/>
      <c r="S1" s="23"/>
      <c r="T1" s="23"/>
      <c r="U1" s="23"/>
      <c r="V1" s="24"/>
      <c r="W1" s="24"/>
      <c r="X1" s="24"/>
      <c r="Y1" s="25"/>
      <c r="Z1" s="25"/>
      <c r="AA1" s="25"/>
      <c r="AB1" s="25"/>
      <c r="AC1" s="25"/>
      <c r="AD1" s="24" t="s">
        <v>6</v>
      </c>
      <c r="AE1" s="25"/>
      <c r="AF1" s="25"/>
      <c r="AG1" s="26"/>
    </row>
    <row r="2" spans="1:33" ht="15" customHeight="1" x14ac:dyDescent="0.3">
      <c r="A2" t="s">
        <v>7</v>
      </c>
      <c r="B2" t="s">
        <v>8</v>
      </c>
      <c r="C2" t="s">
        <v>0</v>
      </c>
      <c r="D2" t="s">
        <v>1</v>
      </c>
      <c r="E2" t="s">
        <v>7</v>
      </c>
      <c r="F2" t="s">
        <v>7</v>
      </c>
      <c r="G2" t="s">
        <v>8</v>
      </c>
      <c r="H2" t="s">
        <v>8</v>
      </c>
      <c r="I2" s="14"/>
      <c r="J2" s="14"/>
      <c r="K2" s="14"/>
      <c r="L2" s="27" t="s">
        <v>9</v>
      </c>
      <c r="M2" s="28"/>
      <c r="N2" s="29" t="s">
        <v>10</v>
      </c>
      <c r="O2" s="30"/>
      <c r="P2" s="31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3" t="s">
        <v>11</v>
      </c>
      <c r="AE2" s="34"/>
      <c r="AF2" s="34"/>
      <c r="AG2" s="35"/>
    </row>
    <row r="3" spans="1:33" ht="15" customHeight="1" x14ac:dyDescent="0.3">
      <c r="A3" t="s">
        <v>12</v>
      </c>
      <c r="B3" t="s">
        <v>13</v>
      </c>
      <c r="C3" t="s">
        <v>7</v>
      </c>
      <c r="D3" t="s">
        <v>8</v>
      </c>
      <c r="E3" t="s">
        <v>12</v>
      </c>
      <c r="F3" t="s">
        <v>12</v>
      </c>
      <c r="G3" t="s">
        <v>13</v>
      </c>
      <c r="H3" t="s">
        <v>13</v>
      </c>
      <c r="I3" s="14"/>
      <c r="J3" s="14"/>
      <c r="K3" s="14"/>
      <c r="L3" s="27" t="s">
        <v>14</v>
      </c>
      <c r="M3" s="28"/>
      <c r="N3" s="36">
        <v>1</v>
      </c>
      <c r="O3" s="37" t="s">
        <v>15</v>
      </c>
      <c r="P3" s="31"/>
      <c r="Q3" s="32"/>
      <c r="R3" s="38" t="s">
        <v>16</v>
      </c>
      <c r="S3" s="32"/>
      <c r="T3" s="39"/>
      <c r="U3" s="39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40"/>
    </row>
    <row r="4" spans="1:33" ht="15" customHeight="1" x14ac:dyDescent="0.3">
      <c r="A4" t="s">
        <v>17</v>
      </c>
      <c r="B4" t="s">
        <v>18</v>
      </c>
      <c r="C4" t="s">
        <v>12</v>
      </c>
      <c r="D4" t="s">
        <v>13</v>
      </c>
      <c r="E4" t="s">
        <v>17</v>
      </c>
      <c r="F4" t="s">
        <v>17</v>
      </c>
      <c r="G4" t="s">
        <v>18</v>
      </c>
      <c r="H4" t="s">
        <v>18</v>
      </c>
      <c r="I4" s="14"/>
      <c r="J4" s="14"/>
      <c r="K4" s="14"/>
      <c r="L4" s="13" t="s">
        <v>19</v>
      </c>
      <c r="M4" s="13"/>
      <c r="N4" s="13"/>
      <c r="O4" s="30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41" t="s">
        <v>20</v>
      </c>
      <c r="AE4" s="34"/>
      <c r="AF4" s="32"/>
      <c r="AG4" s="42" t="s">
        <v>116</v>
      </c>
    </row>
    <row r="5" spans="1:33" ht="15" customHeight="1" x14ac:dyDescent="0.3">
      <c r="A5" t="s">
        <v>21</v>
      </c>
      <c r="B5" t="s">
        <v>22</v>
      </c>
      <c r="C5" t="s">
        <v>17</v>
      </c>
      <c r="D5" t="s">
        <v>18</v>
      </c>
      <c r="E5" t="s">
        <v>21</v>
      </c>
      <c r="F5" t="s">
        <v>21</v>
      </c>
      <c r="G5" t="s">
        <v>22</v>
      </c>
      <c r="H5" t="s">
        <v>22</v>
      </c>
      <c r="I5" s="14"/>
      <c r="J5" s="14"/>
      <c r="K5" s="14"/>
      <c r="L5" s="43"/>
      <c r="M5" s="44"/>
      <c r="N5" s="45"/>
      <c r="O5" s="46" t="s">
        <v>23</v>
      </c>
      <c r="P5" s="47"/>
      <c r="Q5" s="48"/>
      <c r="R5" s="49" t="s">
        <v>24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50"/>
    </row>
    <row r="6" spans="1:33" ht="15" customHeight="1" x14ac:dyDescent="0.3">
      <c r="A6" t="s">
        <v>25</v>
      </c>
      <c r="B6" t="s">
        <v>26</v>
      </c>
      <c r="C6" t="s">
        <v>21</v>
      </c>
      <c r="D6" t="s">
        <v>22</v>
      </c>
      <c r="E6" t="s">
        <v>25</v>
      </c>
      <c r="F6" t="s">
        <v>25</v>
      </c>
      <c r="G6" t="s">
        <v>26</v>
      </c>
      <c r="H6" t="s">
        <v>26</v>
      </c>
      <c r="I6" s="51"/>
      <c r="J6" s="51"/>
      <c r="K6" s="52"/>
      <c r="L6" s="53"/>
      <c r="M6" s="54"/>
      <c r="N6" s="28"/>
      <c r="O6" s="55"/>
      <c r="P6" s="56"/>
      <c r="Q6" s="34"/>
      <c r="R6" s="33"/>
      <c r="S6" s="34"/>
      <c r="T6" s="51"/>
      <c r="U6" s="34"/>
      <c r="V6" s="34"/>
      <c r="W6" s="34"/>
      <c r="X6" s="34"/>
      <c r="Y6" s="34"/>
      <c r="Z6" s="34"/>
      <c r="AA6" s="34"/>
      <c r="AB6" s="34"/>
      <c r="AC6" s="34"/>
      <c r="AD6" s="32"/>
      <c r="AE6" s="34"/>
      <c r="AF6" s="34"/>
      <c r="AG6" s="32"/>
    </row>
    <row r="7" spans="1:33" ht="33.75" customHeight="1" x14ac:dyDescent="0.25">
      <c r="A7" t="s">
        <v>27</v>
      </c>
      <c r="B7" t="s">
        <v>28</v>
      </c>
      <c r="C7" t="s">
        <v>25</v>
      </c>
      <c r="D7" t="s">
        <v>26</v>
      </c>
      <c r="E7" t="s">
        <v>27</v>
      </c>
      <c r="F7" t="s">
        <v>27</v>
      </c>
      <c r="G7" t="s">
        <v>28</v>
      </c>
      <c r="H7" t="s">
        <v>28</v>
      </c>
      <c r="I7" s="12" t="s">
        <v>29</v>
      </c>
      <c r="J7" s="11" t="s">
        <v>30</v>
      </c>
      <c r="K7" s="10" t="s">
        <v>31</v>
      </c>
      <c r="L7" s="57" t="s">
        <v>32</v>
      </c>
      <c r="M7" s="58"/>
      <c r="N7" s="59"/>
      <c r="O7" s="60"/>
      <c r="P7" s="61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  <c r="AD7" s="64" t="s">
        <v>33</v>
      </c>
      <c r="AE7" s="65" t="s">
        <v>34</v>
      </c>
      <c r="AF7" s="9" t="s">
        <v>35</v>
      </c>
      <c r="AG7" s="9"/>
    </row>
    <row r="8" spans="1:33" ht="15" customHeight="1" x14ac:dyDescent="0.3">
      <c r="A8" t="s">
        <v>36</v>
      </c>
      <c r="B8" t="s">
        <v>37</v>
      </c>
      <c r="C8" t="s">
        <v>38</v>
      </c>
      <c r="D8" t="s">
        <v>39</v>
      </c>
      <c r="E8" t="s">
        <v>36</v>
      </c>
      <c r="F8" t="s">
        <v>36</v>
      </c>
      <c r="G8" t="s">
        <v>37</v>
      </c>
      <c r="H8" t="s">
        <v>37</v>
      </c>
      <c r="I8" s="12"/>
      <c r="J8" s="11"/>
      <c r="K8" s="10"/>
      <c r="L8" s="57" t="s">
        <v>40</v>
      </c>
      <c r="M8" s="8" t="s">
        <v>41</v>
      </c>
      <c r="N8" s="7" t="s">
        <v>42</v>
      </c>
      <c r="O8" s="66" t="s">
        <v>43</v>
      </c>
      <c r="P8" s="67" t="s">
        <v>44</v>
      </c>
      <c r="Q8" s="68"/>
      <c r="R8" s="69" t="s">
        <v>45</v>
      </c>
      <c r="S8" s="32"/>
      <c r="T8" s="32"/>
      <c r="U8" s="32"/>
      <c r="V8" s="6" t="s">
        <v>46</v>
      </c>
      <c r="W8" s="70" t="s">
        <v>47</v>
      </c>
      <c r="X8" s="71" t="s">
        <v>48</v>
      </c>
      <c r="Y8" s="32"/>
      <c r="Z8" s="72"/>
      <c r="AA8" s="32"/>
      <c r="AB8" s="32"/>
      <c r="AC8" s="6" t="s">
        <v>49</v>
      </c>
      <c r="AD8" s="73" t="s">
        <v>50</v>
      </c>
      <c r="AE8" s="74" t="s">
        <v>51</v>
      </c>
      <c r="AF8" s="6" t="s">
        <v>46</v>
      </c>
      <c r="AG8" s="75" t="s">
        <v>35</v>
      </c>
    </row>
    <row r="9" spans="1:33" ht="15" customHeight="1" x14ac:dyDescent="0.3">
      <c r="G9" t="s">
        <v>52</v>
      </c>
      <c r="H9" t="s">
        <v>52</v>
      </c>
      <c r="I9" s="12"/>
      <c r="J9" s="11"/>
      <c r="K9" s="10"/>
      <c r="L9" s="76" t="s">
        <v>53</v>
      </c>
      <c r="M9" s="8"/>
      <c r="N9" s="7"/>
      <c r="O9" s="77" t="s">
        <v>54</v>
      </c>
      <c r="P9" s="78" t="s">
        <v>55</v>
      </c>
      <c r="Q9" s="79" t="s">
        <v>56</v>
      </c>
      <c r="R9" s="80" t="s">
        <v>57</v>
      </c>
      <c r="S9" s="81" t="s">
        <v>58</v>
      </c>
      <c r="T9" s="81" t="s">
        <v>59</v>
      </c>
      <c r="U9" s="82" t="s">
        <v>60</v>
      </c>
      <c r="V9" s="6"/>
      <c r="W9" s="70" t="s">
        <v>61</v>
      </c>
      <c r="X9" s="81" t="s">
        <v>62</v>
      </c>
      <c r="Y9" s="81" t="s">
        <v>58</v>
      </c>
      <c r="Z9" s="83" t="s">
        <v>63</v>
      </c>
      <c r="AA9" s="81" t="s">
        <v>64</v>
      </c>
      <c r="AB9" s="84" t="s">
        <v>60</v>
      </c>
      <c r="AC9" s="6"/>
      <c r="AD9" s="73" t="s">
        <v>65</v>
      </c>
      <c r="AE9" s="74" t="s">
        <v>66</v>
      </c>
      <c r="AF9" s="6"/>
      <c r="AG9" s="85" t="s">
        <v>67</v>
      </c>
    </row>
    <row r="10" spans="1:33" ht="24.75" customHeight="1" x14ac:dyDescent="0.3">
      <c r="G10" t="s">
        <v>52</v>
      </c>
      <c r="H10" t="s">
        <v>52</v>
      </c>
      <c r="I10" s="86">
        <v>123456789</v>
      </c>
      <c r="J10" s="87"/>
      <c r="K10" s="88" t="s">
        <v>68</v>
      </c>
      <c r="L10" s="89" t="s">
        <v>69</v>
      </c>
      <c r="M10" s="90" t="s">
        <v>70</v>
      </c>
      <c r="N10" s="91" t="s">
        <v>21</v>
      </c>
      <c r="O10" s="92">
        <v>80</v>
      </c>
      <c r="P10" s="93" t="s">
        <v>71</v>
      </c>
      <c r="Q10" s="94" t="s">
        <v>72</v>
      </c>
      <c r="R10" s="95">
        <v>70</v>
      </c>
      <c r="S10" s="96">
        <v>-75</v>
      </c>
      <c r="T10" s="97"/>
      <c r="U10" s="98">
        <f t="shared" ref="U10:U24" si="0">IF(MAX(R10:T10)&lt;0,0,MAX(R10:T10))</f>
        <v>70</v>
      </c>
      <c r="V10" s="99"/>
      <c r="W10" s="100"/>
      <c r="X10" s="96">
        <v>70</v>
      </c>
      <c r="Y10" s="96"/>
      <c r="Z10" s="96"/>
      <c r="AA10" s="96"/>
      <c r="AB10" s="98">
        <f t="shared" ref="AB10:AB24" si="1">IF(MAX(X10:AA10)&lt;0,0,MAX(X10:AA10))</f>
        <v>70</v>
      </c>
      <c r="AC10" s="99"/>
      <c r="AD10" s="101">
        <f t="shared" ref="AD10:AD24" si="2">IF(U10+AB10&lt;0,0,U10+AB10)</f>
        <v>140</v>
      </c>
      <c r="AE10" s="102"/>
      <c r="AF10" s="103"/>
      <c r="AG10" s="91">
        <f t="shared" ref="AG10:AG16" si="3">IF(K10="N",AD10*(306.54/(266.5-19.44*(O10/100)^-2+18.61*(O10/100)^2)),IF(K10="M",AD10*(463.26/(416.7-47.87*(O10/100)^-2+18.93*(O10/100)^2)),IF(K10="N20v",AD10*(306.54/(266.5-19.44*(O10/100)^-2+18.61*(O10/100)^2)),IF(K10="N23v",AD10*(306.54/(266.5-19.44*(O10/100)^-2+18.61*(O10/100)^2)),IF(K10="T17v",AD10*(306.54/(266.5-19.44*(O10/100)^-2+18.61*(O10/100)^2)),IF(K10="M23v",AD10*(463.26/(416.7-47.87*(O10/100)^-2+18.93*(O10/100)^2)),IF(K10="M20v",AD10*(463.26/(416.7-47.87*(O10/100)^-2+18.93*(O10/100)^2)),IF(K10="P17v",AD10*(463.26/(416.7-47.87*(O10/100)^-2+18.93*(O10/100)^2)),
"Lisää nostaja"
)
)))))))</f>
        <v>183.20068600968608</v>
      </c>
    </row>
    <row r="11" spans="1:33" ht="24.75" customHeight="1" x14ac:dyDescent="0.3">
      <c r="I11" s="91"/>
      <c r="J11" s="104"/>
      <c r="K11" s="105" t="s">
        <v>73</v>
      </c>
      <c r="L11" s="89" t="s">
        <v>74</v>
      </c>
      <c r="M11" s="106" t="s">
        <v>75</v>
      </c>
      <c r="N11" s="91" t="s">
        <v>21</v>
      </c>
      <c r="O11" s="92">
        <v>80</v>
      </c>
      <c r="P11" s="107" t="s">
        <v>76</v>
      </c>
      <c r="Q11" s="108" t="s">
        <v>72</v>
      </c>
      <c r="R11" s="109">
        <v>70</v>
      </c>
      <c r="S11" s="110">
        <v>75</v>
      </c>
      <c r="T11" s="111" t="s">
        <v>114</v>
      </c>
      <c r="U11" s="112">
        <f t="shared" si="0"/>
        <v>75</v>
      </c>
      <c r="V11" s="104"/>
      <c r="W11" s="113"/>
      <c r="X11" s="110">
        <v>70</v>
      </c>
      <c r="Y11" s="110"/>
      <c r="Z11" s="110"/>
      <c r="AA11" s="110"/>
      <c r="AB11" s="112">
        <f t="shared" si="1"/>
        <v>70</v>
      </c>
      <c r="AC11" s="104"/>
      <c r="AD11" s="114">
        <f t="shared" si="2"/>
        <v>145</v>
      </c>
      <c r="AE11" s="115"/>
      <c r="AF11" s="116"/>
      <c r="AG11" s="91">
        <f t="shared" si="3"/>
        <v>189.74356765288917</v>
      </c>
    </row>
    <row r="12" spans="1:33" ht="24.75" customHeight="1" x14ac:dyDescent="0.3">
      <c r="I12" s="91"/>
      <c r="J12" s="104"/>
      <c r="K12" s="105" t="s">
        <v>77</v>
      </c>
      <c r="L12" s="89" t="s">
        <v>78</v>
      </c>
      <c r="M12" s="106" t="s">
        <v>79</v>
      </c>
      <c r="N12" s="91" t="s">
        <v>21</v>
      </c>
      <c r="O12" s="92">
        <v>80</v>
      </c>
      <c r="P12" s="107" t="s">
        <v>80</v>
      </c>
      <c r="Q12" s="108" t="s">
        <v>72</v>
      </c>
      <c r="R12" s="109">
        <v>70</v>
      </c>
      <c r="S12" s="110" t="s">
        <v>113</v>
      </c>
      <c r="T12" s="111"/>
      <c r="U12" s="112">
        <f t="shared" si="0"/>
        <v>70</v>
      </c>
      <c r="V12" s="104"/>
      <c r="W12" s="113"/>
      <c r="X12" s="110">
        <v>70</v>
      </c>
      <c r="Y12" s="110"/>
      <c r="Z12" s="110"/>
      <c r="AA12" s="110"/>
      <c r="AB12" s="112">
        <f t="shared" si="1"/>
        <v>70</v>
      </c>
      <c r="AC12" s="104"/>
      <c r="AD12" s="114">
        <f t="shared" si="2"/>
        <v>140</v>
      </c>
      <c r="AE12" s="115"/>
      <c r="AF12" s="116"/>
      <c r="AG12" s="91">
        <f t="shared" si="3"/>
        <v>183.20068600968608</v>
      </c>
    </row>
    <row r="13" spans="1:33" ht="24.75" customHeight="1" x14ac:dyDescent="0.3">
      <c r="I13" s="91"/>
      <c r="J13" s="104"/>
      <c r="K13" s="105" t="s">
        <v>81</v>
      </c>
      <c r="L13" s="89" t="s">
        <v>82</v>
      </c>
      <c r="M13" s="106" t="s">
        <v>83</v>
      </c>
      <c r="N13" s="91" t="s">
        <v>21</v>
      </c>
      <c r="O13" s="92">
        <v>80</v>
      </c>
      <c r="P13" s="107" t="s">
        <v>84</v>
      </c>
      <c r="Q13" s="108" t="s">
        <v>72</v>
      </c>
      <c r="R13" s="95">
        <v>70</v>
      </c>
      <c r="S13" s="110"/>
      <c r="T13" s="111"/>
      <c r="U13" s="112">
        <f t="shared" si="0"/>
        <v>70</v>
      </c>
      <c r="V13" s="104"/>
      <c r="W13" s="113"/>
      <c r="X13" s="96">
        <v>70</v>
      </c>
      <c r="Y13" s="110"/>
      <c r="Z13" s="110"/>
      <c r="AA13" s="110"/>
      <c r="AB13" s="112">
        <f t="shared" si="1"/>
        <v>70</v>
      </c>
      <c r="AC13" s="104"/>
      <c r="AD13" s="114">
        <f t="shared" si="2"/>
        <v>140</v>
      </c>
      <c r="AE13" s="115"/>
      <c r="AF13" s="116"/>
      <c r="AG13" s="91">
        <f t="shared" si="3"/>
        <v>183.20068600968608</v>
      </c>
    </row>
    <row r="14" spans="1:33" ht="24.75" customHeight="1" x14ac:dyDescent="0.3">
      <c r="I14" s="91"/>
      <c r="J14" s="104"/>
      <c r="K14" s="105" t="s">
        <v>85</v>
      </c>
      <c r="L14" s="89" t="s">
        <v>86</v>
      </c>
      <c r="M14" s="106" t="s">
        <v>70</v>
      </c>
      <c r="N14" s="91" t="s">
        <v>28</v>
      </c>
      <c r="O14" s="92">
        <v>80</v>
      </c>
      <c r="P14" s="107" t="s">
        <v>71</v>
      </c>
      <c r="Q14" s="108" t="s">
        <v>72</v>
      </c>
      <c r="R14" s="109">
        <v>70</v>
      </c>
      <c r="S14" s="110"/>
      <c r="T14" s="111"/>
      <c r="U14" s="112">
        <f t="shared" si="0"/>
        <v>70</v>
      </c>
      <c r="V14" s="104"/>
      <c r="W14" s="113"/>
      <c r="X14" s="110">
        <v>70</v>
      </c>
      <c r="Y14" s="110"/>
      <c r="Z14" s="110"/>
      <c r="AA14" s="110"/>
      <c r="AB14" s="112">
        <f t="shared" si="1"/>
        <v>70</v>
      </c>
      <c r="AC14" s="104"/>
      <c r="AD14" s="114">
        <f t="shared" si="2"/>
        <v>140</v>
      </c>
      <c r="AE14" s="115"/>
      <c r="AF14" s="116"/>
      <c r="AG14" s="91">
        <f t="shared" si="3"/>
        <v>173.02207668744057</v>
      </c>
    </row>
    <row r="15" spans="1:33" ht="24.75" customHeight="1" x14ac:dyDescent="0.3">
      <c r="I15" s="91"/>
      <c r="J15" s="104"/>
      <c r="K15" s="105" t="s">
        <v>87</v>
      </c>
      <c r="L15" s="89" t="s">
        <v>88</v>
      </c>
      <c r="M15" s="106" t="s">
        <v>75</v>
      </c>
      <c r="N15" s="91" t="s">
        <v>28</v>
      </c>
      <c r="O15" s="92">
        <v>80</v>
      </c>
      <c r="P15" s="107" t="s">
        <v>89</v>
      </c>
      <c r="Q15" s="108" t="s">
        <v>72</v>
      </c>
      <c r="R15" s="109">
        <v>70</v>
      </c>
      <c r="S15" s="110"/>
      <c r="T15" s="111"/>
      <c r="U15" s="112">
        <f t="shared" si="0"/>
        <v>70</v>
      </c>
      <c r="V15" s="104"/>
      <c r="W15" s="113"/>
      <c r="X15" s="110">
        <v>70</v>
      </c>
      <c r="Y15" s="110"/>
      <c r="Z15" s="110"/>
      <c r="AA15" s="110"/>
      <c r="AB15" s="112">
        <f t="shared" si="1"/>
        <v>70</v>
      </c>
      <c r="AC15" s="104"/>
      <c r="AD15" s="114">
        <f t="shared" si="2"/>
        <v>140</v>
      </c>
      <c r="AE15" s="115"/>
      <c r="AF15" s="116"/>
      <c r="AG15" s="91">
        <f t="shared" si="3"/>
        <v>173.02207668744057</v>
      </c>
    </row>
    <row r="16" spans="1:33" ht="24.75" customHeight="1" x14ac:dyDescent="0.3">
      <c r="I16" s="91"/>
      <c r="J16" s="104"/>
      <c r="K16" s="105" t="s">
        <v>90</v>
      </c>
      <c r="L16" s="89" t="s">
        <v>91</v>
      </c>
      <c r="M16" s="106" t="s">
        <v>79</v>
      </c>
      <c r="N16" s="91" t="s">
        <v>28</v>
      </c>
      <c r="O16" s="92">
        <v>80</v>
      </c>
      <c r="P16" s="107" t="s">
        <v>80</v>
      </c>
      <c r="Q16" s="108" t="s">
        <v>72</v>
      </c>
      <c r="R16" s="95">
        <v>70</v>
      </c>
      <c r="S16" s="110"/>
      <c r="T16" s="111"/>
      <c r="U16" s="112">
        <f t="shared" si="0"/>
        <v>70</v>
      </c>
      <c r="V16" s="104"/>
      <c r="W16" s="113"/>
      <c r="X16" s="96">
        <v>70</v>
      </c>
      <c r="Y16" s="110"/>
      <c r="Z16" s="110"/>
      <c r="AA16" s="110"/>
      <c r="AB16" s="112">
        <f t="shared" si="1"/>
        <v>70</v>
      </c>
      <c r="AC16" s="104"/>
      <c r="AD16" s="114">
        <f t="shared" si="2"/>
        <v>140</v>
      </c>
      <c r="AE16" s="115"/>
      <c r="AF16" s="116"/>
      <c r="AG16" s="91">
        <f t="shared" si="3"/>
        <v>173.02207668744057</v>
      </c>
    </row>
    <row r="17" spans="9:33" ht="24.75" customHeight="1" x14ac:dyDescent="0.3">
      <c r="I17" s="91"/>
      <c r="J17" s="104"/>
      <c r="K17" s="105" t="s">
        <v>92</v>
      </c>
      <c r="L17" s="89" t="s">
        <v>93</v>
      </c>
      <c r="M17" s="106" t="s">
        <v>83</v>
      </c>
      <c r="N17" s="91" t="s">
        <v>39</v>
      </c>
      <c r="O17" s="92">
        <v>80</v>
      </c>
      <c r="P17" s="107" t="s">
        <v>94</v>
      </c>
      <c r="Q17" s="108" t="s">
        <v>72</v>
      </c>
      <c r="R17" s="109">
        <v>70</v>
      </c>
      <c r="S17" s="110"/>
      <c r="T17" s="111"/>
      <c r="U17" s="112">
        <f t="shared" si="0"/>
        <v>70</v>
      </c>
      <c r="V17" s="104"/>
      <c r="W17" s="113"/>
      <c r="X17" s="110">
        <v>70</v>
      </c>
      <c r="Y17" s="110"/>
      <c r="Z17" s="110"/>
      <c r="AA17" s="110"/>
      <c r="AB17" s="112">
        <f t="shared" si="1"/>
        <v>70</v>
      </c>
      <c r="AC17" s="104"/>
      <c r="AD17" s="114">
        <f t="shared" si="2"/>
        <v>140</v>
      </c>
      <c r="AE17" s="115"/>
      <c r="AF17" s="116"/>
      <c r="AG17" s="91">
        <f>IF(K17="N",AD17*(306.54/(266.5-19.44*(O17/100)^-2+18.61*(O17/100)^2)),IF(K17="M",AD17*(463.26/(416.7-47.87*(O17/100)^-2+18.93*(O17/100)^2)),IF(K17="N20v",AD17*(306.54/(266.5-19.44*(O17/100)^-2+18.61*(O17/100)^2)),IF(K17="N23v",AD17*(306.54/(266.5-19.44*(O17/100)^-2+18.61*(O17/100)^2)),IF(K17="T17v",AD17*(306.54/(266.5-19.44*(O17/100)^-2+18.61*(O17/100)^2)),IF(K17="M23v",AD17*(463.26/(416.7-47.87*(O17/100)^-2+18.93*(O17/100)^2)),IF(K17="M20v",AD17*(463.26/(416.7-47.87*(O17/100)^-2+18.93*(O17/100)^2)),IF(K17="P17v",AD17*(463.26/(416.7-47.87*(O17/100)^-2+18.93*(O17/100)^2)),
"Lisää nostaja"
)
)))))))</f>
        <v>173.02207668744057</v>
      </c>
    </row>
    <row r="18" spans="9:33" ht="24.75" customHeight="1" x14ac:dyDescent="0.3">
      <c r="I18" s="91"/>
      <c r="J18" s="104"/>
      <c r="K18" s="105"/>
      <c r="L18" s="89"/>
      <c r="M18" s="106"/>
      <c r="N18" s="91"/>
      <c r="O18" s="92"/>
      <c r="P18" s="107"/>
      <c r="Q18" s="108"/>
      <c r="R18" s="109"/>
      <c r="S18" s="110"/>
      <c r="T18" s="111"/>
      <c r="U18" s="112">
        <f t="shared" si="0"/>
        <v>0</v>
      </c>
      <c r="V18" s="104"/>
      <c r="W18" s="113"/>
      <c r="X18" s="110"/>
      <c r="Y18" s="110"/>
      <c r="Z18" s="110"/>
      <c r="AA18" s="110"/>
      <c r="AB18" s="112">
        <f t="shared" si="1"/>
        <v>0</v>
      </c>
      <c r="AC18" s="104"/>
      <c r="AD18" s="114">
        <f t="shared" si="2"/>
        <v>0</v>
      </c>
      <c r="AE18" s="115"/>
      <c r="AF18" s="116"/>
      <c r="AG18" s="91" t="str">
        <f t="shared" ref="AG18:AG24" si="4">IF(K18="N",AD18*(306.54/(266.5-19.44*(O18/100)^-2+18.61*(O18/100)^2)),IF(K18="M",AD18*(463.26/(416.7-47.87*(O18/100)^-2+18.93*(O18/100)^2)),IF(K18="N20v",AD18*(306.54/(266.5-19.44*(O18/100)^-2+18.61*(O18/100)^2)),IF(K18="N23v",AD18*(306.54/(266.5-19.44*(O18/100)^-2+18.61*(O18/100)^2)),IF(K18="T17v",AD18*(306.54/(266.5-19.44*(O18/100)^-2+18.61*(O18/100)^2)),IF(K18="M23v",AD18*(463.26/(416.7-47.87*(O18/100)^-2+18.93*(O18/100)^2)),IF(K18="M20v",AD18*(463.26/(416.7-47.87*(O18/100)^-2+18.93*(O18/100)^2)),IF(K18="P17v",AD18*(463.26/(416.7-47.87*(O18/100)^-2+18.93*(O18/100)^2)),
"Lisää nostaja"
)
)))))))</f>
        <v>Lisää nostaja</v>
      </c>
    </row>
    <row r="19" spans="9:33" ht="24.75" customHeight="1" x14ac:dyDescent="0.3">
      <c r="I19" s="91"/>
      <c r="J19" s="104"/>
      <c r="K19" s="105"/>
      <c r="L19" s="89"/>
      <c r="M19" s="106"/>
      <c r="N19" s="91"/>
      <c r="O19" s="92"/>
      <c r="P19" s="107"/>
      <c r="Q19" s="108"/>
      <c r="R19" s="95"/>
      <c r="S19" s="110"/>
      <c r="T19" s="111"/>
      <c r="U19" s="112">
        <f t="shared" si="0"/>
        <v>0</v>
      </c>
      <c r="V19" s="104"/>
      <c r="W19" s="113"/>
      <c r="X19" s="96"/>
      <c r="Y19" s="110"/>
      <c r="Z19" s="110"/>
      <c r="AA19" s="110"/>
      <c r="AB19" s="112">
        <f t="shared" si="1"/>
        <v>0</v>
      </c>
      <c r="AC19" s="104"/>
      <c r="AD19" s="114">
        <f t="shared" si="2"/>
        <v>0</v>
      </c>
      <c r="AE19" s="115"/>
      <c r="AF19" s="116"/>
      <c r="AG19" s="91" t="str">
        <f t="shared" si="4"/>
        <v>Lisää nostaja</v>
      </c>
    </row>
    <row r="20" spans="9:33" ht="24.75" customHeight="1" x14ac:dyDescent="0.3">
      <c r="I20" s="91"/>
      <c r="J20" s="104"/>
      <c r="K20" s="105"/>
      <c r="L20" s="89"/>
      <c r="M20" s="106"/>
      <c r="N20" s="91"/>
      <c r="O20" s="92"/>
      <c r="P20" s="107"/>
      <c r="Q20" s="108"/>
      <c r="R20" s="109"/>
      <c r="S20" s="110"/>
      <c r="T20" s="111"/>
      <c r="U20" s="112">
        <f t="shared" si="0"/>
        <v>0</v>
      </c>
      <c r="V20" s="104"/>
      <c r="W20" s="113"/>
      <c r="X20" s="110"/>
      <c r="Y20" s="110"/>
      <c r="Z20" s="110"/>
      <c r="AA20" s="110"/>
      <c r="AB20" s="112">
        <f t="shared" si="1"/>
        <v>0</v>
      </c>
      <c r="AC20" s="104"/>
      <c r="AD20" s="114">
        <f t="shared" si="2"/>
        <v>0</v>
      </c>
      <c r="AE20" s="115"/>
      <c r="AF20" s="116"/>
      <c r="AG20" s="91" t="str">
        <f t="shared" si="4"/>
        <v>Lisää nostaja</v>
      </c>
    </row>
    <row r="21" spans="9:33" ht="24.75" customHeight="1" x14ac:dyDescent="0.3">
      <c r="I21" s="91"/>
      <c r="J21" s="104"/>
      <c r="K21" s="105"/>
      <c r="L21" s="89"/>
      <c r="M21" s="106"/>
      <c r="N21" s="91"/>
      <c r="O21" s="92"/>
      <c r="P21" s="107"/>
      <c r="Q21" s="108"/>
      <c r="R21" s="109"/>
      <c r="S21" s="110"/>
      <c r="T21" s="111"/>
      <c r="U21" s="112">
        <f t="shared" si="0"/>
        <v>0</v>
      </c>
      <c r="V21" s="104"/>
      <c r="W21" s="113"/>
      <c r="X21" s="110"/>
      <c r="Y21" s="110"/>
      <c r="Z21" s="110"/>
      <c r="AA21" s="110"/>
      <c r="AB21" s="112">
        <f t="shared" si="1"/>
        <v>0</v>
      </c>
      <c r="AC21" s="104"/>
      <c r="AD21" s="114">
        <f t="shared" si="2"/>
        <v>0</v>
      </c>
      <c r="AE21" s="115"/>
      <c r="AF21" s="116"/>
      <c r="AG21" s="91" t="str">
        <f t="shared" si="4"/>
        <v>Lisää nostaja</v>
      </c>
    </row>
    <row r="22" spans="9:33" ht="24.75" customHeight="1" x14ac:dyDescent="0.3">
      <c r="I22" s="91"/>
      <c r="J22" s="104"/>
      <c r="K22" s="105"/>
      <c r="L22" s="89"/>
      <c r="M22" s="106"/>
      <c r="N22" s="91"/>
      <c r="O22" s="92"/>
      <c r="P22" s="107"/>
      <c r="Q22" s="108"/>
      <c r="R22" s="95"/>
      <c r="S22" s="110"/>
      <c r="T22" s="111"/>
      <c r="U22" s="112">
        <f t="shared" si="0"/>
        <v>0</v>
      </c>
      <c r="V22" s="104"/>
      <c r="W22" s="113"/>
      <c r="X22" s="96"/>
      <c r="Y22" s="110"/>
      <c r="Z22" s="110"/>
      <c r="AA22" s="110"/>
      <c r="AB22" s="112">
        <f t="shared" si="1"/>
        <v>0</v>
      </c>
      <c r="AC22" s="104"/>
      <c r="AD22" s="114">
        <f t="shared" si="2"/>
        <v>0</v>
      </c>
      <c r="AE22" s="115"/>
      <c r="AF22" s="116"/>
      <c r="AG22" s="91" t="str">
        <f t="shared" si="4"/>
        <v>Lisää nostaja</v>
      </c>
    </row>
    <row r="23" spans="9:33" ht="24.75" customHeight="1" x14ac:dyDescent="0.3">
      <c r="I23" s="91"/>
      <c r="J23" s="104"/>
      <c r="K23" s="105"/>
      <c r="L23" s="89"/>
      <c r="M23" s="106"/>
      <c r="N23" s="91"/>
      <c r="O23" s="92"/>
      <c r="P23" s="107"/>
      <c r="Q23" s="108"/>
      <c r="R23" s="109"/>
      <c r="S23" s="110"/>
      <c r="T23" s="111"/>
      <c r="U23" s="112">
        <f t="shared" si="0"/>
        <v>0</v>
      </c>
      <c r="V23" s="104"/>
      <c r="W23" s="113"/>
      <c r="X23" s="110"/>
      <c r="Y23" s="110"/>
      <c r="Z23" s="110"/>
      <c r="AA23" s="110"/>
      <c r="AB23" s="112">
        <f t="shared" si="1"/>
        <v>0</v>
      </c>
      <c r="AC23" s="104"/>
      <c r="AD23" s="114">
        <f t="shared" si="2"/>
        <v>0</v>
      </c>
      <c r="AE23" s="115"/>
      <c r="AF23" s="116"/>
      <c r="AG23" s="91" t="str">
        <f t="shared" si="4"/>
        <v>Lisää nostaja</v>
      </c>
    </row>
    <row r="24" spans="9:33" ht="24.75" customHeight="1" x14ac:dyDescent="0.3">
      <c r="I24" s="91"/>
      <c r="J24" s="104"/>
      <c r="K24" s="105"/>
      <c r="L24" s="89"/>
      <c r="M24" s="90"/>
      <c r="N24" s="91"/>
      <c r="O24" s="92"/>
      <c r="P24" s="117"/>
      <c r="Q24" s="118"/>
      <c r="R24" s="109"/>
      <c r="S24" s="119"/>
      <c r="T24" s="120"/>
      <c r="U24" s="121">
        <f t="shared" si="0"/>
        <v>0</v>
      </c>
      <c r="V24" s="87"/>
      <c r="W24" s="122"/>
      <c r="X24" s="110"/>
      <c r="Y24" s="119"/>
      <c r="Z24" s="119"/>
      <c r="AA24" s="119"/>
      <c r="AB24" s="121">
        <f t="shared" si="1"/>
        <v>0</v>
      </c>
      <c r="AC24" s="87"/>
      <c r="AD24" s="123">
        <f t="shared" si="2"/>
        <v>0</v>
      </c>
      <c r="AE24" s="124"/>
      <c r="AF24" s="125"/>
      <c r="AG24" s="91" t="str">
        <f t="shared" si="4"/>
        <v>Lisää nostaja</v>
      </c>
    </row>
    <row r="25" spans="9:33" ht="4.5" hidden="1" customHeight="1" x14ac:dyDescent="0.25">
      <c r="I25" s="51"/>
      <c r="J25" s="32"/>
      <c r="K25" s="32"/>
      <c r="L25" s="32"/>
      <c r="M25" s="126"/>
      <c r="N25" s="28" t="s">
        <v>95</v>
      </c>
      <c r="O25" s="55"/>
      <c r="P25" s="56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51" t="str">
        <f>IF(K25="N", AD25*(306.54/(266.5 - 19.44*(O25/100)^-2 + 18.61*(O25/100)^2)), IF(K25="M", AD25*(463.26/(416.7 - 47.87*(O25/100)^-2 + 18.93*(O25/100)^2)),
        "Virhe: Virheellinen sukupuoli"
    )
)</f>
        <v>Virhe: Virheellinen sukupuoli</v>
      </c>
    </row>
    <row r="26" spans="9:33" ht="18" customHeight="1" x14ac:dyDescent="0.25">
      <c r="I26" s="51"/>
      <c r="J26" s="5" t="s">
        <v>96</v>
      </c>
      <c r="K26" s="5"/>
      <c r="L26" s="4"/>
      <c r="M26" s="4"/>
      <c r="N26" s="127"/>
      <c r="O26" s="128" t="s">
        <v>95</v>
      </c>
      <c r="P26" s="3"/>
      <c r="Q26" s="3"/>
      <c r="R26" s="3"/>
      <c r="S26" s="3"/>
      <c r="T26" s="2" t="s">
        <v>97</v>
      </c>
      <c r="U26" s="2"/>
      <c r="V26" s="1"/>
      <c r="W26" s="1"/>
      <c r="X26" s="1"/>
      <c r="Y26" s="1"/>
      <c r="Z26" s="1"/>
      <c r="AA26" s="1"/>
      <c r="AB26" s="1"/>
      <c r="AC26" s="130"/>
      <c r="AD26" s="129" t="s">
        <v>98</v>
      </c>
      <c r="AE26" s="130"/>
      <c r="AF26" s="1"/>
      <c r="AG26" s="1"/>
    </row>
    <row r="27" spans="9:33" ht="12.75" customHeight="1" x14ac:dyDescent="0.3">
      <c r="I27" s="51"/>
      <c r="J27" s="131"/>
      <c r="K27" s="51"/>
      <c r="L27" s="132" t="s">
        <v>99</v>
      </c>
      <c r="M27" s="133"/>
      <c r="N27" s="127"/>
      <c r="O27" s="134"/>
      <c r="P27" s="135" t="s">
        <v>100</v>
      </c>
      <c r="Q27" s="132"/>
      <c r="R27" s="132"/>
      <c r="S27" s="132"/>
      <c r="T27" s="51"/>
      <c r="U27" s="135" t="s">
        <v>101</v>
      </c>
      <c r="V27" s="135"/>
      <c r="W27" s="135"/>
      <c r="X27" s="135"/>
      <c r="Y27" s="135"/>
      <c r="Z27" s="135"/>
      <c r="AA27" s="135"/>
      <c r="AB27" s="135"/>
      <c r="AC27" s="51"/>
      <c r="AD27" s="135" t="s">
        <v>99</v>
      </c>
      <c r="AE27" s="135"/>
      <c r="AF27" s="135"/>
      <c r="AG27" s="135"/>
    </row>
    <row r="28" spans="9:33" ht="18" customHeight="1" x14ac:dyDescent="0.3">
      <c r="I28" s="51"/>
      <c r="K28" s="129" t="s">
        <v>102</v>
      </c>
      <c r="L28" s="32"/>
      <c r="M28" s="126"/>
      <c r="N28" s="133"/>
      <c r="O28" s="129" t="s">
        <v>103</v>
      </c>
      <c r="P28" s="56"/>
      <c r="Q28" s="130"/>
      <c r="R28" s="32"/>
      <c r="S28" s="130"/>
      <c r="T28" s="2" t="s">
        <v>104</v>
      </c>
      <c r="U28" s="2"/>
      <c r="V28" s="130"/>
      <c r="W28" s="32"/>
      <c r="X28" s="1"/>
      <c r="Y28" s="1"/>
      <c r="Z28" s="1"/>
      <c r="AA28" s="1"/>
      <c r="AB28" s="1"/>
      <c r="AC28" s="130"/>
      <c r="AD28" s="130" t="s">
        <v>105</v>
      </c>
      <c r="AE28" s="130"/>
      <c r="AF28" s="1"/>
      <c r="AG28" s="1"/>
    </row>
    <row r="29" spans="9:33" ht="12.75" customHeight="1" x14ac:dyDescent="0.3">
      <c r="I29" s="51"/>
      <c r="J29" s="131"/>
      <c r="K29" s="51"/>
      <c r="L29" s="132" t="s">
        <v>99</v>
      </c>
      <c r="M29" s="133"/>
      <c r="N29" s="127"/>
      <c r="P29" s="135" t="s">
        <v>100</v>
      </c>
      <c r="Q29" s="135"/>
      <c r="R29" s="135"/>
      <c r="S29" s="135"/>
      <c r="T29" s="51"/>
      <c r="V29" s="135" t="s">
        <v>99</v>
      </c>
      <c r="W29" s="135"/>
      <c r="X29" s="51"/>
      <c r="Y29" s="135"/>
      <c r="Z29" s="135"/>
      <c r="AA29" s="135"/>
      <c r="AB29" s="135"/>
      <c r="AC29" s="51"/>
      <c r="AD29" s="135" t="s">
        <v>99</v>
      </c>
      <c r="AE29" s="135"/>
      <c r="AF29" s="135"/>
      <c r="AG29" s="135"/>
    </row>
  </sheetData>
  <dataConsolidate/>
  <mergeCells count="20">
    <mergeCell ref="AF26:AG26"/>
    <mergeCell ref="T28:U28"/>
    <mergeCell ref="X28:AB28"/>
    <mergeCell ref="AF28:AG28"/>
    <mergeCell ref="J26:K26"/>
    <mergeCell ref="L26:M26"/>
    <mergeCell ref="P26:S26"/>
    <mergeCell ref="T26:U26"/>
    <mergeCell ref="V26:AB26"/>
    <mergeCell ref="AF7:AG7"/>
    <mergeCell ref="M8:M9"/>
    <mergeCell ref="N8:N9"/>
    <mergeCell ref="V8:V9"/>
    <mergeCell ref="AC8:AC9"/>
    <mergeCell ref="AF8:AF9"/>
    <mergeCell ref="I1:K5"/>
    <mergeCell ref="L4:N4"/>
    <mergeCell ref="I7:I9"/>
    <mergeCell ref="J7:J9"/>
    <mergeCell ref="K7:K9"/>
  </mergeCells>
  <conditionalFormatting sqref="R10:T24 X10:AA24">
    <cfRule type="cellIs" dxfId="1" priority="2" operator="between">
      <formula>1</formula>
      <formula>200</formula>
    </cfRule>
    <cfRule type="containsText" dxfId="0" priority="3" operator="containsText" text="d">
      <formula>NOT(ISERROR(SEARCH("d",R10)))</formula>
    </cfRule>
  </conditionalFormatting>
  <dataValidations count="4">
    <dataValidation type="list" allowBlank="1" showInputMessage="1" showErrorMessage="1" sqref="N18:N24" xr:uid="{00000000-0002-0000-0000-000000000000}">
      <formula1>IF(K12="N", naiset, IF(K12="M", miehet, ""))</formula1>
      <formula2>0</formula2>
    </dataValidation>
    <dataValidation type="list" allowBlank="1" showInputMessage="1" showErrorMessage="1" sqref="N10:N17" xr:uid="{00000000-0002-0000-0000-000001000000}">
      <formula1>INDIRECT(K10)</formula1>
      <formula2>0</formula2>
    </dataValidation>
    <dataValidation type="list" allowBlank="1" showInputMessage="1" showErrorMessage="1" sqref="K10:K12 K14:K16 K18:K24" xr:uid="{00000000-0002-0000-0000-000002000000}">
      <formula1>"M,N,M20v,M23v,N20v,N23v,P17,T17"</formula1>
      <formula2>0</formula2>
    </dataValidation>
    <dataValidation type="list" allowBlank="1" showInputMessage="1" showErrorMessage="1" sqref="K13 K17" xr:uid="{00000000-0002-0000-0000-000006000000}">
      <formula1>"M,N,M20v,M23v,N20v,N23v,P17v,T17v"</formula1>
      <formula2>0</formula2>
    </dataValidation>
  </dataValidations>
  <hyperlinks>
    <hyperlink ref="L4" r:id="rId1" xr:uid="{00000000-0004-0000-0000-000000000000}"/>
  </hyperlinks>
  <pageMargins left="0.196527777777778" right="0.196527777777778" top="0.196527777777778" bottom="0.196527777777778" header="0.511811023622047" footer="0.511811023622047"/>
  <pageSetup paperSize="9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zoomScaleNormal="100" workbookViewId="0">
      <selection activeCell="B22" sqref="B22"/>
    </sheetView>
  </sheetViews>
  <sheetFormatPr defaultColWidth="10.36328125" defaultRowHeight="15" customHeight="1" x14ac:dyDescent="0.25"/>
  <cols>
    <col min="1" max="1" width="4.6328125" customWidth="1"/>
    <col min="2" max="2" width="18.6328125" customWidth="1"/>
  </cols>
  <sheetData>
    <row r="1" spans="1:7" x14ac:dyDescent="0.3">
      <c r="A1" s="136" t="s">
        <v>106</v>
      </c>
      <c r="B1" s="136" t="s">
        <v>53</v>
      </c>
      <c r="C1" s="136" t="s">
        <v>43</v>
      </c>
      <c r="D1" s="136" t="s">
        <v>56</v>
      </c>
      <c r="E1" s="137" t="s">
        <v>107</v>
      </c>
      <c r="F1" s="137" t="s">
        <v>108</v>
      </c>
      <c r="G1" s="137" t="s">
        <v>109</v>
      </c>
    </row>
    <row r="2" spans="1:7" x14ac:dyDescent="0.3">
      <c r="A2" s="138" t="str">
        <f>Pöytäkirja!K10</f>
        <v>M</v>
      </c>
      <c r="B2" s="139" t="str">
        <f>Pöytäkirja!L10</f>
        <v>Mies Miesnostaja</v>
      </c>
      <c r="C2" s="138">
        <f>Pöytäkirja!O10</f>
        <v>80</v>
      </c>
      <c r="D2" s="138" t="str">
        <f>Pöytäkirja!Q10</f>
        <v>Test</v>
      </c>
      <c r="E2" s="140">
        <f>Pöytäkirja!U10</f>
        <v>70</v>
      </c>
      <c r="F2" s="140">
        <f>Pöytäkirja!AB10</f>
        <v>70</v>
      </c>
      <c r="G2" s="138">
        <f>Pöytäkirja!AD10</f>
        <v>140</v>
      </c>
    </row>
    <row r="3" spans="1:7" x14ac:dyDescent="0.3">
      <c r="A3" s="138" t="str">
        <f>Pöytäkirja!K11</f>
        <v>M23v</v>
      </c>
      <c r="B3" s="139" t="str">
        <f>Pöytäkirja!L11</f>
        <v>Mies 23-vuotias nostaja</v>
      </c>
      <c r="C3" s="138">
        <f>Pöytäkirja!O11</f>
        <v>80</v>
      </c>
      <c r="D3" s="138" t="str">
        <f>Pöytäkirja!Q11</f>
        <v>Test</v>
      </c>
      <c r="E3" s="140">
        <f>Pöytäkirja!U11</f>
        <v>75</v>
      </c>
      <c r="F3" s="140">
        <f>Pöytäkirja!AB11</f>
        <v>70</v>
      </c>
      <c r="G3" s="138">
        <f>Pöytäkirja!AD11</f>
        <v>145</v>
      </c>
    </row>
    <row r="4" spans="1:7" x14ac:dyDescent="0.3">
      <c r="A4" s="138" t="str">
        <f>Pöytäkirja!K12</f>
        <v>M20v</v>
      </c>
      <c r="B4" s="139" t="str">
        <f>Pöytäkirja!L12</f>
        <v>Mies 20-vuotias nostaja</v>
      </c>
      <c r="C4" s="138">
        <f>Pöytäkirja!O12</f>
        <v>80</v>
      </c>
      <c r="D4" s="138" t="str">
        <f>Pöytäkirja!Q12</f>
        <v>Test</v>
      </c>
      <c r="E4" s="140">
        <f>Pöytäkirja!U12</f>
        <v>70</v>
      </c>
      <c r="F4" s="140">
        <f>Pöytäkirja!AB12</f>
        <v>70</v>
      </c>
      <c r="G4" s="138">
        <f>Pöytäkirja!AD12</f>
        <v>140</v>
      </c>
    </row>
    <row r="5" spans="1:7" x14ac:dyDescent="0.3">
      <c r="A5" s="138" t="str">
        <f>Pöytäkirja!K13</f>
        <v>P17v</v>
      </c>
      <c r="B5" s="139" t="str">
        <f>Pöytäkirja!L13</f>
        <v>Mies 17-vuotias nostaja</v>
      </c>
      <c r="C5" s="138">
        <f>Pöytäkirja!O13</f>
        <v>80</v>
      </c>
      <c r="D5" s="138" t="str">
        <f>Pöytäkirja!Q13</f>
        <v>Test</v>
      </c>
      <c r="E5" s="140">
        <f>Pöytäkirja!U13</f>
        <v>70</v>
      </c>
      <c r="F5" s="140">
        <f>Pöytäkirja!AB13</f>
        <v>70</v>
      </c>
      <c r="G5" s="138">
        <f>Pöytäkirja!AD13</f>
        <v>140</v>
      </c>
    </row>
    <row r="6" spans="1:7" x14ac:dyDescent="0.3">
      <c r="A6" s="138" t="str">
        <f>Pöytäkirja!K14</f>
        <v>N</v>
      </c>
      <c r="B6" s="139" t="str">
        <f>Pöytäkirja!L14</f>
        <v>Nainen Naisnostaja</v>
      </c>
      <c r="C6" s="138">
        <f>Pöytäkirja!O14</f>
        <v>80</v>
      </c>
      <c r="D6" s="138" t="str">
        <f>Pöytäkirja!Q14</f>
        <v>Test</v>
      </c>
      <c r="E6" s="140">
        <f>Pöytäkirja!U14</f>
        <v>70</v>
      </c>
      <c r="F6" s="140">
        <f>Pöytäkirja!AB14</f>
        <v>70</v>
      </c>
      <c r="G6" s="138">
        <f>Pöytäkirja!AD14</f>
        <v>140</v>
      </c>
    </row>
    <row r="7" spans="1:7" x14ac:dyDescent="0.3">
      <c r="A7" s="138" t="str">
        <f>Pöytäkirja!K15</f>
        <v>N23v</v>
      </c>
      <c r="B7" s="139" t="str">
        <f>Pöytäkirja!L15</f>
        <v>Nainen 23-vuotias nostaja</v>
      </c>
      <c r="C7" s="138">
        <f>Pöytäkirja!O15</f>
        <v>80</v>
      </c>
      <c r="D7" s="138" t="str">
        <f>Pöytäkirja!Q15</f>
        <v>Test</v>
      </c>
      <c r="E7" s="140">
        <f>Pöytäkirja!U15</f>
        <v>70</v>
      </c>
      <c r="F7" s="140">
        <f>Pöytäkirja!AB15</f>
        <v>70</v>
      </c>
      <c r="G7" s="138">
        <f>Pöytäkirja!AD15</f>
        <v>140</v>
      </c>
    </row>
    <row r="8" spans="1:7" x14ac:dyDescent="0.3">
      <c r="A8" s="138" t="str">
        <f>Pöytäkirja!K16</f>
        <v>N20v</v>
      </c>
      <c r="B8" s="139" t="str">
        <f>Pöytäkirja!L16</f>
        <v>Nainen 20-vuotias nostaja</v>
      </c>
      <c r="C8" s="138">
        <f>Pöytäkirja!O16</f>
        <v>80</v>
      </c>
      <c r="D8" s="138" t="str">
        <f>Pöytäkirja!Q16</f>
        <v>Test</v>
      </c>
      <c r="E8" s="140">
        <f>Pöytäkirja!U16</f>
        <v>70</v>
      </c>
      <c r="F8" s="140">
        <f>Pöytäkirja!AB16</f>
        <v>70</v>
      </c>
      <c r="G8" s="138">
        <f>Pöytäkirja!AD16</f>
        <v>140</v>
      </c>
    </row>
    <row r="9" spans="1:7" x14ac:dyDescent="0.3">
      <c r="A9" s="138" t="str">
        <f>Pöytäkirja!K17</f>
        <v>T17v</v>
      </c>
      <c r="B9" s="139" t="str">
        <f>Pöytäkirja!L17</f>
        <v>Nainen 17-vuotias nostaja</v>
      </c>
      <c r="C9" s="138">
        <f>Pöytäkirja!O17</f>
        <v>80</v>
      </c>
      <c r="D9" s="138" t="str">
        <f>Pöytäkirja!Q17</f>
        <v>Test</v>
      </c>
      <c r="E9" s="140">
        <f>Pöytäkirja!U17</f>
        <v>70</v>
      </c>
      <c r="F9" s="140">
        <f>Pöytäkirja!AB17</f>
        <v>70</v>
      </c>
      <c r="G9" s="138">
        <f>Pöytäkirja!AD17</f>
        <v>140</v>
      </c>
    </row>
    <row r="10" spans="1:7" x14ac:dyDescent="0.3">
      <c r="A10" s="138">
        <f>Pöytäkirja!K18</f>
        <v>0</v>
      </c>
      <c r="B10" s="139">
        <f>Pöytäkirja!L18</f>
        <v>0</v>
      </c>
      <c r="C10" s="138">
        <f>Pöytäkirja!O18</f>
        <v>0</v>
      </c>
      <c r="D10" s="138">
        <f>Pöytäkirja!Q18</f>
        <v>0</v>
      </c>
      <c r="E10" s="140">
        <f>Pöytäkirja!U18</f>
        <v>0</v>
      </c>
      <c r="F10" s="140">
        <f>Pöytäkirja!AB18</f>
        <v>0</v>
      </c>
      <c r="G10" s="138">
        <f>Pöytäkirja!AD18</f>
        <v>0</v>
      </c>
    </row>
    <row r="11" spans="1:7" x14ac:dyDescent="0.3">
      <c r="A11" s="138">
        <f>Pöytäkirja!K19</f>
        <v>0</v>
      </c>
      <c r="B11" s="139">
        <f>Pöytäkirja!L19</f>
        <v>0</v>
      </c>
      <c r="C11" s="138">
        <f>Pöytäkirja!O19</f>
        <v>0</v>
      </c>
      <c r="D11" s="138">
        <f>Pöytäkirja!Q19</f>
        <v>0</v>
      </c>
      <c r="E11" s="140">
        <f>Pöytäkirja!U19</f>
        <v>0</v>
      </c>
      <c r="F11" s="140">
        <f>Pöytäkirja!AB19</f>
        <v>0</v>
      </c>
      <c r="G11" s="138">
        <f>Pöytäkirja!AD19</f>
        <v>0</v>
      </c>
    </row>
    <row r="12" spans="1:7" x14ac:dyDescent="0.3">
      <c r="A12" s="138">
        <f>Pöytäkirja!K20</f>
        <v>0</v>
      </c>
      <c r="B12" s="139">
        <f>Pöytäkirja!L20</f>
        <v>0</v>
      </c>
      <c r="C12" s="138">
        <f>Pöytäkirja!O20</f>
        <v>0</v>
      </c>
      <c r="D12" s="138">
        <f>Pöytäkirja!Q20</f>
        <v>0</v>
      </c>
      <c r="E12" s="140">
        <f>Pöytäkirja!U20</f>
        <v>0</v>
      </c>
      <c r="F12" s="140">
        <f>Pöytäkirja!AB20</f>
        <v>0</v>
      </c>
      <c r="G12" s="138">
        <f>Pöytäkirja!AD20</f>
        <v>0</v>
      </c>
    </row>
    <row r="13" spans="1:7" x14ac:dyDescent="0.3">
      <c r="A13" s="138">
        <f>Pöytäkirja!K21</f>
        <v>0</v>
      </c>
      <c r="B13" s="139">
        <f>Pöytäkirja!L21</f>
        <v>0</v>
      </c>
      <c r="C13" s="138">
        <f>Pöytäkirja!O21</f>
        <v>0</v>
      </c>
      <c r="D13" s="138">
        <f>Pöytäkirja!Q21</f>
        <v>0</v>
      </c>
      <c r="E13" s="140">
        <f>Pöytäkirja!U21</f>
        <v>0</v>
      </c>
      <c r="F13" s="140">
        <f>Pöytäkirja!AB21</f>
        <v>0</v>
      </c>
      <c r="G13" s="138">
        <f>Pöytäkirja!AD21</f>
        <v>0</v>
      </c>
    </row>
    <row r="14" spans="1:7" x14ac:dyDescent="0.3">
      <c r="A14" s="138">
        <f>Pöytäkirja!K22</f>
        <v>0</v>
      </c>
      <c r="B14" s="139">
        <f>Pöytäkirja!L22</f>
        <v>0</v>
      </c>
      <c r="C14" s="138">
        <f>Pöytäkirja!O22</f>
        <v>0</v>
      </c>
      <c r="D14" s="138">
        <f>Pöytäkirja!Q22</f>
        <v>0</v>
      </c>
      <c r="E14" s="140">
        <f>Pöytäkirja!U22</f>
        <v>0</v>
      </c>
      <c r="F14" s="140">
        <f>Pöytäkirja!AB22</f>
        <v>0</v>
      </c>
      <c r="G14" s="138">
        <f>Pöytäkirja!AD22</f>
        <v>0</v>
      </c>
    </row>
    <row r="15" spans="1:7" x14ac:dyDescent="0.3">
      <c r="A15" s="138">
        <f>Pöytäkirja!K23</f>
        <v>0</v>
      </c>
      <c r="B15" s="139">
        <f>Pöytäkirja!L23</f>
        <v>0</v>
      </c>
      <c r="C15" s="138">
        <f>Pöytäkirja!O23</f>
        <v>0</v>
      </c>
      <c r="D15" s="138">
        <f>Pöytäkirja!Q23</f>
        <v>0</v>
      </c>
      <c r="E15" s="140">
        <f>Pöytäkirja!U23</f>
        <v>0</v>
      </c>
      <c r="F15" s="140">
        <f>Pöytäkirja!AB23</f>
        <v>0</v>
      </c>
      <c r="G15" s="138">
        <f>Pöytäkirja!AD23</f>
        <v>0</v>
      </c>
    </row>
    <row r="16" spans="1:7" x14ac:dyDescent="0.3">
      <c r="A16" s="138">
        <f>Pöytäkirja!K24</f>
        <v>0</v>
      </c>
      <c r="B16" s="139">
        <f>Pöytäkirja!L24</f>
        <v>0</v>
      </c>
      <c r="C16" s="138">
        <f>Pöytäkirja!O24</f>
        <v>0</v>
      </c>
      <c r="D16" s="138">
        <f>Pöytäkirja!Q24</f>
        <v>0</v>
      </c>
      <c r="E16" s="140">
        <f>Pöytäkirja!U24</f>
        <v>0</v>
      </c>
      <c r="F16" s="140">
        <f>Pöytäkirja!AB24</f>
        <v>0</v>
      </c>
      <c r="G16" s="138">
        <f>Pöytäkirja!AD24</f>
        <v>0</v>
      </c>
    </row>
    <row r="18" spans="2:5" ht="15" customHeight="1" x14ac:dyDescent="0.25">
      <c r="B18" t="s">
        <v>110</v>
      </c>
      <c r="C18">
        <f>Pöytäkirja!L26</f>
        <v>0</v>
      </c>
      <c r="D18">
        <f>Pöytäkirja!P26</f>
        <v>0</v>
      </c>
      <c r="E18">
        <f>Pöytäkirja!V26</f>
        <v>0</v>
      </c>
    </row>
    <row r="19" spans="2:5" ht="15" customHeight="1" x14ac:dyDescent="0.25">
      <c r="B19" t="s">
        <v>98</v>
      </c>
      <c r="C19">
        <f>Pöytäkirja!AF26</f>
        <v>0</v>
      </c>
    </row>
    <row r="21" spans="2:5" ht="15" customHeight="1" x14ac:dyDescent="0.25">
      <c r="B21" t="s">
        <v>115</v>
      </c>
    </row>
  </sheetData>
  <pageMargins left="0.78749999999999998" right="0.39374999999999999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3"/>
  <sheetViews>
    <sheetView zoomScaleNormal="100" workbookViewId="0">
      <selection activeCell="B11" sqref="B11"/>
    </sheetView>
  </sheetViews>
  <sheetFormatPr defaultColWidth="8.54296875" defaultRowHeight="15" customHeight="1" x14ac:dyDescent="0.25"/>
  <sheetData>
    <row r="2" spans="1:1" x14ac:dyDescent="0.25">
      <c r="A2" t="s">
        <v>111</v>
      </c>
    </row>
    <row r="3" spans="1:1" x14ac:dyDescent="0.25">
      <c r="A3" s="141" t="s">
        <v>112</v>
      </c>
    </row>
  </sheetData>
  <hyperlinks>
    <hyperlink ref="A3" r:id="rId1" xr:uid="{00000000-0004-0000-0200-000000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ColWidth="8.54296875" defaultRowHeight="15" customHeight="1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2ffae5-b60c-4bfd-9e45-a2ac6ae0726c" xsi:nil="true"/>
  </documentManagement>
</p:properties>
</file>

<file path=customXml/itemProps1.xml><?xml version="1.0" encoding="utf-8"?>
<ds:datastoreItem xmlns:ds="http://schemas.openxmlformats.org/officeDocument/2006/customXml" ds:itemID="{F02E5E20-8945-46D7-9EDC-C6D64E249BAE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a2ffae5-b60c-4bfd-9e45-a2ac6ae0726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Pöytäkirja</vt:lpstr>
      <vt:lpstr>Tulostaulu</vt:lpstr>
      <vt:lpstr>Ohjeet</vt:lpstr>
      <vt:lpstr>Ohje</vt:lpstr>
      <vt:lpstr>M</vt:lpstr>
      <vt:lpstr>M20v</vt:lpstr>
      <vt:lpstr>M23v</vt:lpstr>
      <vt:lpstr>N</vt:lpstr>
      <vt:lpstr>N20v</vt:lpstr>
      <vt:lpstr>N23v</vt:lpstr>
      <vt:lpstr>P17v</vt:lpstr>
      <vt:lpstr>T17v</vt:lpstr>
      <vt:lpstr>Tulostusalue</vt:lpstr>
    </vt:vector>
  </TitlesOfParts>
  <Manager>Tomi Tolsa</Manager>
  <Company>Suomen Painonnostoliitto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SPNL kilpailupöytäkirja</dc:title>
  <dc:subject>SPNL kilpailupöytäkirja</dc:subject>
  <dc:creator>Antti Seppälä;Jarno Fabritius;Eino Lindholm</dc:creator>
  <cp:keywords>SPNL</cp:keywords>
  <dc:description/>
  <cp:lastModifiedBy>Jarno Fabritius</cp:lastModifiedBy>
  <cp:revision>5</cp:revision>
  <cp:lastPrinted>2025-01-23T21:48:20Z</cp:lastPrinted>
  <dcterms:created xsi:type="dcterms:W3CDTF">2016-09-29T17:21:04Z</dcterms:created>
  <dcterms:modified xsi:type="dcterms:W3CDTF">2025-07-16T08:24:18Z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0x0101007A595013015BCA489DD844F82A6F852D</vt:lpwstr>
  </property>
</Properties>
</file>